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Первая неделя - 7-11" sheetId="1" r:id="rId1"/>
    <sheet name="Вторая неделя - 7-11" sheetId="2" r:id="rId2"/>
    <sheet name="Третья неделя - 7-11" sheetId="3" r:id="rId3"/>
    <sheet name="Четвертая неделя - 7-11" sheetId="4" r:id="rId4"/>
  </sheets>
  <definedNames/>
  <calcPr fullCalcOnLoad="1"/>
</workbook>
</file>

<file path=xl/sharedStrings.xml><?xml version="1.0" encoding="utf-8"?>
<sst xmlns="http://schemas.openxmlformats.org/spreadsheetml/2006/main" count="261" uniqueCount="99">
  <si>
    <t>День 1</t>
  </si>
  <si>
    <t>Наименование блюд, кулинарных изделий</t>
  </si>
  <si>
    <t xml:space="preserve">№ рецепт., Сборник </t>
  </si>
  <si>
    <t>Выход, г</t>
  </si>
  <si>
    <t>Эн. ценность, ккал</t>
  </si>
  <si>
    <t>День 2</t>
  </si>
  <si>
    <t>Нормы закладки, г</t>
  </si>
  <si>
    <t>брутто</t>
  </si>
  <si>
    <t>нетто</t>
  </si>
  <si>
    <t>День 3</t>
  </si>
  <si>
    <t>День 4</t>
  </si>
  <si>
    <t>День 5</t>
  </si>
  <si>
    <t>Бутерброд с икрой зернистой</t>
  </si>
  <si>
    <t>Итого:</t>
  </si>
  <si>
    <t>В СРЕДНЕМ ЗА 1 ДЕНЬ:</t>
  </si>
  <si>
    <t>- масло сливочное</t>
  </si>
  <si>
    <t>- чай-заварка</t>
  </si>
  <si>
    <t>День 6</t>
  </si>
  <si>
    <t>День 7</t>
  </si>
  <si>
    <t>День 8</t>
  </si>
  <si>
    <t>День 9</t>
  </si>
  <si>
    <t>День 10</t>
  </si>
  <si>
    <t>Молоко пастеризованное, обогащённое 12 витаминами</t>
  </si>
  <si>
    <t>- икра зернистая лососёвая</t>
  </si>
  <si>
    <t>Молоко пастеризованное "Умница" (с йодказеином )</t>
  </si>
  <si>
    <t>Кисломолочный напиток (варенец с лактулозой)</t>
  </si>
  <si>
    <t>- варенье</t>
  </si>
  <si>
    <t>Фрукты (груша)</t>
  </si>
  <si>
    <t>Кисломолочный йогуртный напиток ("Снежок")</t>
  </si>
  <si>
    <t>17, 1998 г.</t>
  </si>
  <si>
    <t>____________________________ (_______________)</t>
  </si>
  <si>
    <t>"Утверждаю"</t>
  </si>
  <si>
    <t>Са</t>
  </si>
  <si>
    <t>Пищевая ценность, г</t>
  </si>
  <si>
    <t>Белки</t>
  </si>
  <si>
    <t>Жиры</t>
  </si>
  <si>
    <t>Углеводы</t>
  </si>
  <si>
    <t>Масса порции, г</t>
  </si>
  <si>
    <t xml:space="preserve">P </t>
  </si>
  <si>
    <t>Mg</t>
  </si>
  <si>
    <t>Fe</t>
  </si>
  <si>
    <t>Минеральные вещества, мг</t>
  </si>
  <si>
    <t>Ватрушка из дрожжевого теста с повидлом</t>
  </si>
  <si>
    <t>Чай с вареньем</t>
  </si>
  <si>
    <t>200/30</t>
  </si>
  <si>
    <t>Пирог открытый с повидлом</t>
  </si>
  <si>
    <t>- булочка Дорожная</t>
  </si>
  <si>
    <t>15/10/25</t>
  </si>
  <si>
    <t>Коврижка Медовая с фруктовой начинкой</t>
  </si>
  <si>
    <t>Пирожок печеный из пресного слоеного теста с фаршем из кураги</t>
  </si>
  <si>
    <t>Какао с молоком</t>
  </si>
  <si>
    <t>Йогурт фруктовый</t>
  </si>
  <si>
    <t>Кекс Творожный</t>
  </si>
  <si>
    <t>Сок вишневый</t>
  </si>
  <si>
    <t>День 11</t>
  </si>
  <si>
    <t>День 12</t>
  </si>
  <si>
    <t>День 13</t>
  </si>
  <si>
    <t>День 14</t>
  </si>
  <si>
    <t>День 15</t>
  </si>
  <si>
    <t>Кисломолочный напиток (ряженка)</t>
  </si>
  <si>
    <t>Булочка с орехами</t>
  </si>
  <si>
    <t>Кисломолочный напиток (ацидофилин) с сахаром</t>
  </si>
  <si>
    <t>Компот из плодов консервированных</t>
  </si>
  <si>
    <t>Завтраки, обеды</t>
  </si>
  <si>
    <t>Полдники</t>
  </si>
  <si>
    <t>"______" _____________________ 201__ год</t>
  </si>
  <si>
    <t>Блинчиики с маслом</t>
  </si>
  <si>
    <t>День</t>
  </si>
  <si>
    <t>прием пищи</t>
  </si>
  <si>
    <t>Кисель из вишни</t>
  </si>
  <si>
    <t>Пирожок песочный с яблоками</t>
  </si>
  <si>
    <t>Пирожок сдобный печеный из дрожжевого теста с джемом</t>
  </si>
  <si>
    <t>Оладьи с творогом, с маслом</t>
  </si>
  <si>
    <t>Коврижка Медовая без начинки</t>
  </si>
  <si>
    <t>Блинчики фаршированные вареньем, с маслом</t>
  </si>
  <si>
    <t>Кекс творожный</t>
  </si>
  <si>
    <t>Слойка с повидлом</t>
  </si>
  <si>
    <t>Пирожок простой печеный из дрожжевого теста с творожным фаршем</t>
  </si>
  <si>
    <t>День 16</t>
  </si>
  <si>
    <t>День 17</t>
  </si>
  <si>
    <t>День 18</t>
  </si>
  <si>
    <t>День 19</t>
  </si>
  <si>
    <t>День 20</t>
  </si>
  <si>
    <t>Зраза из творога с изюмом</t>
  </si>
  <si>
    <t>Кисломолочный напиток (кефир) с сахаром</t>
  </si>
  <si>
    <t>Коржик молочный</t>
  </si>
  <si>
    <t>Сок черносмородиновый</t>
  </si>
  <si>
    <t>НОРМА (75% от суточной):</t>
  </si>
  <si>
    <t>Всего за день:</t>
  </si>
  <si>
    <t>Пирожок сдобный печеный из дрожжевого теста с творожным фаршем</t>
  </si>
  <si>
    <t>А, мкг</t>
  </si>
  <si>
    <t>С, мг</t>
  </si>
  <si>
    <t>Е, мг</t>
  </si>
  <si>
    <t>Витамины</t>
  </si>
  <si>
    <r>
      <t>В</t>
    </r>
    <r>
      <rPr>
        <b/>
        <vertAlign val="subscript"/>
        <sz val="10"/>
        <rFont val="Times New Roman"/>
        <family val="1"/>
      </rPr>
      <t xml:space="preserve">1, </t>
    </r>
    <r>
      <rPr>
        <b/>
        <vertAlign val="subscript"/>
        <sz val="12"/>
        <rFont val="Times New Roman"/>
        <family val="1"/>
      </rPr>
      <t xml:space="preserve"> </t>
    </r>
    <r>
      <rPr>
        <b/>
        <vertAlign val="subscript"/>
        <sz val="14"/>
        <rFont val="Times New Roman"/>
        <family val="1"/>
      </rPr>
      <t>мг</t>
    </r>
  </si>
  <si>
    <t>Примерное меню полдников для обучающихся общеобразовательных организаций Петропавловск-Камчатского городского округа (возрастная группа 7-11 лет)</t>
  </si>
  <si>
    <t>СРЕДНЕДНЕВНОЕ ЗА 20 ДНЕЙ:</t>
  </si>
  <si>
    <t>ОТКЛОНЕНИЯ В %:</t>
  </si>
  <si>
    <t>Директор МБОУ (МАОУ) СШ № __________________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</si>
</sst>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0"/>
    <numFmt numFmtId="188" formatCode="0.00000"/>
    <numFmt numFmtId="189" formatCode="0.0000000"/>
    <numFmt numFmtId="190" formatCode="0.00000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vertAlign val="subscript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3" fillId="32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justify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/>
    </xf>
    <xf numFmtId="0" fontId="2" fillId="3" borderId="17" xfId="0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/>
    </xf>
    <xf numFmtId="2" fontId="2" fillId="3" borderId="20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32" borderId="24" xfId="0" applyFont="1" applyFill="1" applyBorder="1" applyAlignment="1">
      <alignment/>
    </xf>
    <xf numFmtId="0" fontId="1" fillId="32" borderId="24" xfId="0" applyFont="1" applyFill="1" applyBorder="1" applyAlignment="1">
      <alignment/>
    </xf>
    <xf numFmtId="0" fontId="3" fillId="32" borderId="24" xfId="0" applyFont="1" applyFill="1" applyBorder="1" applyAlignment="1">
      <alignment wrapText="1"/>
    </xf>
    <xf numFmtId="0" fontId="1" fillId="32" borderId="24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2" fontId="1" fillId="0" borderId="26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 readingOrder="2"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16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/>
    </xf>
    <xf numFmtId="2" fontId="1" fillId="33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2" fontId="3" fillId="32" borderId="2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32" borderId="33" xfId="0" applyFont="1" applyFill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/>
    </xf>
    <xf numFmtId="0" fontId="2" fillId="3" borderId="40" xfId="0" applyFont="1" applyFill="1" applyBorder="1" applyAlignment="1">
      <alignment/>
    </xf>
    <xf numFmtId="0" fontId="1" fillId="0" borderId="41" xfId="0" applyFont="1" applyFill="1" applyBorder="1" applyAlignment="1">
      <alignment wrapText="1"/>
    </xf>
    <xf numFmtId="0" fontId="2" fillId="0" borderId="41" xfId="0" applyFont="1" applyFill="1" applyBorder="1" applyAlignment="1">
      <alignment wrapText="1"/>
    </xf>
    <xf numFmtId="0" fontId="3" fillId="3" borderId="42" xfId="0" applyFont="1" applyFill="1" applyBorder="1" applyAlignment="1">
      <alignment wrapText="1"/>
    </xf>
    <xf numFmtId="49" fontId="1" fillId="0" borderId="41" xfId="0" applyNumberFormat="1" applyFont="1" applyFill="1" applyBorder="1" applyAlignment="1">
      <alignment wrapText="1"/>
    </xf>
    <xf numFmtId="49" fontId="1" fillId="0" borderId="41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3" fillId="3" borderId="43" xfId="0" applyFont="1" applyFill="1" applyBorder="1" applyAlignment="1">
      <alignment wrapText="1"/>
    </xf>
    <xf numFmtId="2" fontId="3" fillId="32" borderId="4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2" fontId="2" fillId="3" borderId="15" xfId="0" applyNumberFormat="1" applyFont="1" applyFill="1" applyBorder="1" applyAlignment="1">
      <alignment horizontal="center" vertical="center"/>
    </xf>
    <xf numFmtId="2" fontId="3" fillId="32" borderId="33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/>
    </xf>
    <xf numFmtId="0" fontId="2" fillId="0" borderId="45" xfId="0" applyFont="1" applyFill="1" applyBorder="1" applyAlignment="1">
      <alignment vertical="justify"/>
    </xf>
    <xf numFmtId="0" fontId="2" fillId="32" borderId="46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3" fillId="32" borderId="48" xfId="0" applyFont="1" applyFill="1" applyBorder="1" applyAlignment="1">
      <alignment wrapText="1"/>
    </xf>
    <xf numFmtId="0" fontId="1" fillId="32" borderId="4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wrapText="1"/>
    </xf>
    <xf numFmtId="2" fontId="1" fillId="0" borderId="35" xfId="0" applyNumberFormat="1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/>
    </xf>
    <xf numFmtId="2" fontId="3" fillId="32" borderId="25" xfId="0" applyNumberFormat="1" applyFont="1" applyFill="1" applyBorder="1" applyAlignment="1">
      <alignment horizontal="center" vertical="center"/>
    </xf>
    <xf numFmtId="2" fontId="1" fillId="0" borderId="5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2" fillId="0" borderId="41" xfId="0" applyFont="1" applyFill="1" applyBorder="1" applyAlignment="1">
      <alignment horizontal="left" vertical="top" wrapText="1"/>
    </xf>
    <xf numFmtId="0" fontId="1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2" fontId="1" fillId="34" borderId="13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2" fontId="7" fillId="0" borderId="38" xfId="0" applyNumberFormat="1" applyFont="1" applyBorder="1" applyAlignment="1">
      <alignment horizontal="center"/>
    </xf>
    <xf numFmtId="2" fontId="1" fillId="34" borderId="38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/>
    </xf>
    <xf numFmtId="2" fontId="1" fillId="0" borderId="53" xfId="0" applyNumberFormat="1" applyFont="1" applyFill="1" applyBorder="1" applyAlignment="1">
      <alignment horizontal="center"/>
    </xf>
    <xf numFmtId="0" fontId="1" fillId="32" borderId="48" xfId="0" applyFont="1" applyFill="1" applyBorder="1" applyAlignment="1">
      <alignment/>
    </xf>
    <xf numFmtId="0" fontId="1" fillId="32" borderId="48" xfId="0" applyFont="1" applyFill="1" applyBorder="1" applyAlignment="1">
      <alignment horizontal="center" vertical="center"/>
    </xf>
    <xf numFmtId="2" fontId="3" fillId="32" borderId="49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1" fillId="0" borderId="3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wrapText="1"/>
    </xf>
    <xf numFmtId="0" fontId="1" fillId="0" borderId="3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/>
    </xf>
    <xf numFmtId="0" fontId="1" fillId="0" borderId="4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wrapText="1"/>
    </xf>
    <xf numFmtId="0" fontId="2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1" fillId="0" borderId="4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2" fontId="7" fillId="0" borderId="57" xfId="0" applyNumberFormat="1" applyFont="1" applyBorder="1" applyAlignment="1">
      <alignment horizontal="center"/>
    </xf>
    <xf numFmtId="2" fontId="7" fillId="0" borderId="58" xfId="0" applyNumberFormat="1" applyFont="1" applyBorder="1" applyAlignment="1">
      <alignment horizontal="center"/>
    </xf>
    <xf numFmtId="2" fontId="7" fillId="0" borderId="59" xfId="0" applyNumberFormat="1" applyFont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2" fontId="8" fillId="0" borderId="49" xfId="0" applyNumberFormat="1" applyFont="1" applyFill="1" applyBorder="1" applyAlignment="1">
      <alignment horizontal="center"/>
    </xf>
    <xf numFmtId="2" fontId="8" fillId="0" borderId="44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3" fillId="0" borderId="61" xfId="0" applyFont="1" applyFill="1" applyBorder="1" applyAlignment="1">
      <alignment wrapText="1"/>
    </xf>
    <xf numFmtId="0" fontId="1" fillId="0" borderId="6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2" fontId="3" fillId="0" borderId="62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64" xfId="0" applyNumberFormat="1" applyFont="1" applyFill="1" applyBorder="1" applyAlignment="1">
      <alignment horizontal="center"/>
    </xf>
    <xf numFmtId="0" fontId="2" fillId="0" borderId="65" xfId="0" applyFont="1" applyFill="1" applyBorder="1" applyAlignment="1">
      <alignment/>
    </xf>
    <xf numFmtId="2" fontId="8" fillId="0" borderId="2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8" xfId="0" applyFont="1" applyFill="1" applyBorder="1" applyAlignment="1">
      <alignment/>
    </xf>
    <xf numFmtId="0" fontId="1" fillId="0" borderId="48" xfId="0" applyFont="1" applyFill="1" applyBorder="1" applyAlignment="1">
      <alignment horizontal="center" vertical="center"/>
    </xf>
    <xf numFmtId="2" fontId="3" fillId="0" borderId="49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2" fontId="3" fillId="35" borderId="49" xfId="0" applyNumberFormat="1" applyFont="1" applyFill="1" applyBorder="1" applyAlignment="1">
      <alignment horizontal="center" vertical="center"/>
    </xf>
    <xf numFmtId="2" fontId="3" fillId="35" borderId="48" xfId="0" applyNumberFormat="1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/>
    </xf>
    <xf numFmtId="0" fontId="1" fillId="35" borderId="48" xfId="0" applyFont="1" applyFill="1" applyBorder="1" applyAlignment="1">
      <alignment/>
    </xf>
    <xf numFmtId="2" fontId="1" fillId="33" borderId="41" xfId="0" applyNumberFormat="1" applyFont="1" applyFill="1" applyBorder="1" applyAlignment="1">
      <alignment horizontal="center" vertical="center"/>
    </xf>
    <xf numFmtId="2" fontId="1" fillId="33" borderId="45" xfId="0" applyNumberFormat="1" applyFont="1" applyFill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/>
    </xf>
    <xf numFmtId="2" fontId="2" fillId="3" borderId="42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2" fontId="1" fillId="0" borderId="45" xfId="0" applyNumberFormat="1" applyFont="1" applyFill="1" applyBorder="1" applyAlignment="1">
      <alignment horizontal="center" vertical="center"/>
    </xf>
    <xf numFmtId="181" fontId="1" fillId="0" borderId="12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81" fontId="1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2" fontId="3" fillId="3" borderId="18" xfId="0" applyNumberFormat="1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42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/>
    </xf>
    <xf numFmtId="181" fontId="2" fillId="0" borderId="38" xfId="0" applyNumberFormat="1" applyFont="1" applyFill="1" applyBorder="1" applyAlignment="1">
      <alignment horizontal="center"/>
    </xf>
    <xf numFmtId="181" fontId="2" fillId="0" borderId="12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 vertical="center"/>
    </xf>
    <xf numFmtId="2" fontId="2" fillId="0" borderId="67" xfId="0" applyNumberFormat="1" applyFont="1" applyFill="1" applyBorder="1" applyAlignment="1">
      <alignment horizontal="center" vertical="center"/>
    </xf>
    <xf numFmtId="2" fontId="3" fillId="3" borderId="68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80" fontId="1" fillId="0" borderId="38" xfId="0" applyNumberFormat="1" applyFont="1" applyFill="1" applyBorder="1" applyAlignment="1">
      <alignment horizontal="center" vertical="center"/>
    </xf>
    <xf numFmtId="180" fontId="2" fillId="0" borderId="38" xfId="0" applyNumberFormat="1" applyFont="1" applyFill="1" applyBorder="1" applyAlignment="1">
      <alignment horizontal="center"/>
    </xf>
    <xf numFmtId="181" fontId="1" fillId="0" borderId="12" xfId="0" applyNumberFormat="1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>
      <alignment horizontal="center" vertical="center"/>
    </xf>
    <xf numFmtId="2" fontId="3" fillId="3" borderId="27" xfId="0" applyNumberFormat="1" applyFont="1" applyFill="1" applyBorder="1" applyAlignment="1">
      <alignment horizontal="center" vertical="center"/>
    </xf>
    <xf numFmtId="2" fontId="3" fillId="3" borderId="16" xfId="0" applyNumberFormat="1" applyFont="1" applyFill="1" applyBorder="1" applyAlignment="1">
      <alignment horizontal="center" vertical="center"/>
    </xf>
    <xf numFmtId="2" fontId="3" fillId="3" borderId="43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wrapText="1"/>
    </xf>
    <xf numFmtId="0" fontId="2" fillId="0" borderId="47" xfId="0" applyFont="1" applyFill="1" applyBorder="1" applyAlignment="1">
      <alignment horizontal="center" vertical="center"/>
    </xf>
    <xf numFmtId="2" fontId="7" fillId="0" borderId="69" xfId="0" applyNumberFormat="1" applyFont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2" fontId="3" fillId="32" borderId="46" xfId="0" applyNumberFormat="1" applyFont="1" applyFill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 readingOrder="2"/>
    </xf>
    <xf numFmtId="2" fontId="2" fillId="0" borderId="38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2" fontId="8" fillId="0" borderId="65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/>
    </xf>
    <xf numFmtId="0" fontId="1" fillId="0" borderId="18" xfId="0" applyFont="1" applyFill="1" applyBorder="1" applyAlignment="1">
      <alignment/>
    </xf>
    <xf numFmtId="1" fontId="1" fillId="0" borderId="38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2" fontId="2" fillId="3" borderId="43" xfId="0" applyNumberFormat="1" applyFont="1" applyFill="1" applyBorder="1" applyAlignment="1">
      <alignment horizontal="center" vertical="center"/>
    </xf>
    <xf numFmtId="2" fontId="1" fillId="0" borderId="43" xfId="0" applyNumberFormat="1" applyFont="1" applyFill="1" applyBorder="1" applyAlignment="1">
      <alignment horizontal="center" vertical="center"/>
    </xf>
    <xf numFmtId="2" fontId="1" fillId="0" borderId="51" xfId="0" applyNumberFormat="1" applyFont="1" applyFill="1" applyBorder="1" applyAlignment="1">
      <alignment horizontal="center"/>
    </xf>
    <xf numFmtId="2" fontId="3" fillId="32" borderId="48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181" fontId="1" fillId="0" borderId="38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70" xfId="0" applyFont="1" applyFill="1" applyBorder="1" applyAlignment="1">
      <alignment/>
    </xf>
    <xf numFmtId="0" fontId="1" fillId="0" borderId="71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2" fontId="1" fillId="34" borderId="45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2" fontId="1" fillId="0" borderId="65" xfId="0" applyNumberFormat="1" applyFont="1" applyFill="1" applyBorder="1" applyAlignment="1">
      <alignment horizontal="center"/>
    </xf>
    <xf numFmtId="2" fontId="8" fillId="0" borderId="46" xfId="0" applyNumberFormat="1" applyFont="1" applyFill="1" applyBorder="1" applyAlignment="1">
      <alignment horizontal="center"/>
    </xf>
    <xf numFmtId="2" fontId="3" fillId="35" borderId="4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34" xfId="0" applyFont="1" applyFill="1" applyBorder="1" applyAlignment="1">
      <alignment wrapText="1"/>
    </xf>
    <xf numFmtId="0" fontId="3" fillId="0" borderId="48" xfId="0" applyFont="1" applyFill="1" applyBorder="1" applyAlignment="1">
      <alignment wrapText="1"/>
    </xf>
    <xf numFmtId="0" fontId="1" fillId="0" borderId="35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2" fillId="0" borderId="72" xfId="0" applyFont="1" applyFill="1" applyBorder="1" applyAlignment="1">
      <alignment horizontal="left" vertical="justify"/>
    </xf>
    <xf numFmtId="0" fontId="2" fillId="0" borderId="73" xfId="0" applyFont="1" applyFill="1" applyBorder="1" applyAlignment="1">
      <alignment horizontal="left" vertical="justify"/>
    </xf>
    <xf numFmtId="0" fontId="2" fillId="0" borderId="74" xfId="0" applyFont="1" applyFill="1" applyBorder="1" applyAlignment="1">
      <alignment horizontal="left" vertical="justify"/>
    </xf>
    <xf numFmtId="0" fontId="2" fillId="0" borderId="72" xfId="0" applyFont="1" applyFill="1" applyBorder="1" applyAlignment="1">
      <alignment horizontal="left" vertical="top"/>
    </xf>
    <xf numFmtId="0" fontId="2" fillId="0" borderId="73" xfId="0" applyFont="1" applyFill="1" applyBorder="1" applyAlignment="1">
      <alignment horizontal="left" vertical="top"/>
    </xf>
    <xf numFmtId="0" fontId="2" fillId="0" borderId="74" xfId="0" applyFont="1" applyFill="1" applyBorder="1" applyAlignment="1">
      <alignment horizontal="left" vertical="top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left" vertical="justify"/>
    </xf>
    <xf numFmtId="0" fontId="2" fillId="0" borderId="79" xfId="0" applyFont="1" applyFill="1" applyBorder="1" applyAlignment="1">
      <alignment horizontal="left" vertical="justify"/>
    </xf>
    <xf numFmtId="0" fontId="2" fillId="0" borderId="80" xfId="0" applyFont="1" applyFill="1" applyBorder="1" applyAlignment="1">
      <alignment horizontal="left" vertical="justify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81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justify"/>
    </xf>
    <xf numFmtId="0" fontId="2" fillId="0" borderId="54" xfId="0" applyFont="1" applyFill="1" applyBorder="1" applyAlignment="1">
      <alignment horizontal="left" vertical="justify"/>
    </xf>
    <xf numFmtId="0" fontId="2" fillId="0" borderId="82" xfId="0" applyFont="1" applyFill="1" applyBorder="1" applyAlignment="1">
      <alignment horizontal="left" vertical="justify"/>
    </xf>
    <xf numFmtId="0" fontId="2" fillId="0" borderId="74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left" wrapText="1"/>
    </xf>
    <xf numFmtId="0" fontId="3" fillId="35" borderId="81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51"/>
  <sheetViews>
    <sheetView zoomScale="98" zoomScaleNormal="98" zoomScalePageLayoutView="0" workbookViewId="0" topLeftCell="A1">
      <pane ySplit="9" topLeftCell="A10" activePane="bottomLeft" state="frozen"/>
      <selection pane="topLeft" activeCell="A1" sqref="A1"/>
      <selection pane="bottomLeft" activeCell="F9" sqref="F9"/>
    </sheetView>
  </sheetViews>
  <sheetFormatPr defaultColWidth="9.140625" defaultRowHeight="12.75"/>
  <cols>
    <col min="1" max="1" width="9.140625" style="2" customWidth="1"/>
    <col min="2" max="2" width="9.140625" style="1" customWidth="1"/>
    <col min="3" max="3" width="27.57421875" style="1" customWidth="1"/>
    <col min="4" max="4" width="9.8515625" style="1" customWidth="1"/>
    <col min="5" max="6" width="9.140625" style="1" customWidth="1"/>
    <col min="7" max="10" width="9.7109375" style="1" customWidth="1"/>
    <col min="11" max="16384" width="9.140625" style="1" customWidth="1"/>
  </cols>
  <sheetData>
    <row r="1" spans="3:18" ht="13.5">
      <c r="C1" s="340" t="s">
        <v>31</v>
      </c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2" spans="3:18" ht="12.75">
      <c r="C2" s="341" t="s">
        <v>98</v>
      </c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</row>
    <row r="3" spans="3:18" ht="12.75">
      <c r="C3" s="341" t="s">
        <v>30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</row>
    <row r="4" spans="3:18" ht="12.75">
      <c r="C4" s="341" t="s">
        <v>65</v>
      </c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6" spans="1:18" ht="26.25" customHeight="1">
      <c r="A6" s="342" t="s">
        <v>95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</row>
    <row r="7" s="6" customFormat="1" ht="13.5" thickBot="1">
      <c r="A7" s="2"/>
    </row>
    <row r="8" spans="1:18" s="6" customFormat="1" ht="12.75" customHeight="1">
      <c r="A8" s="64" t="s">
        <v>67</v>
      </c>
      <c r="B8" s="343" t="s">
        <v>2</v>
      </c>
      <c r="C8" s="345" t="s">
        <v>1</v>
      </c>
      <c r="D8" s="343" t="s">
        <v>37</v>
      </c>
      <c r="E8" s="326" t="s">
        <v>6</v>
      </c>
      <c r="F8" s="327"/>
      <c r="G8" s="328" t="s">
        <v>33</v>
      </c>
      <c r="H8" s="329"/>
      <c r="I8" s="330"/>
      <c r="J8" s="331" t="s">
        <v>4</v>
      </c>
      <c r="K8" s="336" t="s">
        <v>93</v>
      </c>
      <c r="L8" s="337"/>
      <c r="M8" s="337"/>
      <c r="N8" s="338"/>
      <c r="O8" s="339" t="s">
        <v>41</v>
      </c>
      <c r="P8" s="329"/>
      <c r="Q8" s="329"/>
      <c r="R8" s="330"/>
    </row>
    <row r="9" spans="1:18" s="6" customFormat="1" ht="26.25" customHeight="1" thickBot="1">
      <c r="A9" s="68" t="s">
        <v>68</v>
      </c>
      <c r="B9" s="344"/>
      <c r="C9" s="346"/>
      <c r="D9" s="344"/>
      <c r="E9" s="160" t="s">
        <v>7</v>
      </c>
      <c r="F9" s="161" t="s">
        <v>8</v>
      </c>
      <c r="G9" s="162" t="s">
        <v>34</v>
      </c>
      <c r="H9" s="163" t="s">
        <v>35</v>
      </c>
      <c r="I9" s="164" t="s">
        <v>36</v>
      </c>
      <c r="J9" s="332"/>
      <c r="K9" s="53" t="s">
        <v>94</v>
      </c>
      <c r="L9" s="54" t="s">
        <v>91</v>
      </c>
      <c r="M9" s="54" t="s">
        <v>90</v>
      </c>
      <c r="N9" s="55" t="s">
        <v>92</v>
      </c>
      <c r="O9" s="72" t="s">
        <v>32</v>
      </c>
      <c r="P9" s="56" t="s">
        <v>38</v>
      </c>
      <c r="Q9" s="54" t="s">
        <v>39</v>
      </c>
      <c r="R9" s="55" t="s">
        <v>40</v>
      </c>
    </row>
    <row r="10" spans="1:18" s="6" customFormat="1" ht="13.5" customHeight="1">
      <c r="A10" s="333" t="s">
        <v>0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5"/>
    </row>
    <row r="11" spans="1:18" s="6" customFormat="1" ht="12.75">
      <c r="A11" s="136" t="s">
        <v>63</v>
      </c>
      <c r="B11" s="106"/>
      <c r="C11" s="153"/>
      <c r="D11" s="154"/>
      <c r="E11" s="155"/>
      <c r="F11" s="156"/>
      <c r="G11" s="157">
        <v>49.06</v>
      </c>
      <c r="H11" s="158">
        <v>46.55</v>
      </c>
      <c r="I11" s="159">
        <v>256.92</v>
      </c>
      <c r="J11" s="208">
        <v>1446.99</v>
      </c>
      <c r="K11" s="17"/>
      <c r="L11" s="42"/>
      <c r="M11" s="42"/>
      <c r="N11" s="18"/>
      <c r="O11" s="86"/>
      <c r="P11" s="42"/>
      <c r="Q11" s="42"/>
      <c r="R11" s="18"/>
    </row>
    <row r="12" spans="1:18" s="6" customFormat="1" ht="25.5">
      <c r="A12" s="21" t="s">
        <v>64</v>
      </c>
      <c r="B12" s="10"/>
      <c r="C12" s="92" t="s">
        <v>24</v>
      </c>
      <c r="D12" s="5">
        <v>200</v>
      </c>
      <c r="E12" s="84">
        <v>200</v>
      </c>
      <c r="F12" s="74">
        <v>200</v>
      </c>
      <c r="G12" s="57">
        <v>5.6</v>
      </c>
      <c r="H12" s="58">
        <v>6.4</v>
      </c>
      <c r="I12" s="59">
        <v>9.4</v>
      </c>
      <c r="J12" s="201">
        <v>118</v>
      </c>
      <c r="K12" s="11">
        <v>0.089</v>
      </c>
      <c r="L12" s="47">
        <v>2.73</v>
      </c>
      <c r="M12" s="47">
        <v>42.22</v>
      </c>
      <c r="N12" s="12"/>
      <c r="O12" s="84">
        <v>252</v>
      </c>
      <c r="P12" s="47">
        <v>189</v>
      </c>
      <c r="Q12" s="47">
        <v>29.44</v>
      </c>
      <c r="R12" s="12">
        <v>0.21</v>
      </c>
    </row>
    <row r="13" spans="1:18" s="6" customFormat="1" ht="12.75">
      <c r="A13" s="15"/>
      <c r="B13" s="61">
        <v>447</v>
      </c>
      <c r="C13" s="92" t="s">
        <v>66</v>
      </c>
      <c r="D13" s="5">
        <v>105</v>
      </c>
      <c r="E13" s="84">
        <v>105</v>
      </c>
      <c r="F13" s="74">
        <v>105</v>
      </c>
      <c r="G13" s="57">
        <v>5.18</v>
      </c>
      <c r="H13" s="58">
        <v>6.2</v>
      </c>
      <c r="I13" s="59">
        <v>29.82</v>
      </c>
      <c r="J13" s="201">
        <v>196</v>
      </c>
      <c r="K13" s="17">
        <v>0.11</v>
      </c>
      <c r="L13" s="42"/>
      <c r="M13" s="42">
        <v>40</v>
      </c>
      <c r="N13" s="18"/>
      <c r="O13" s="86">
        <v>22.5</v>
      </c>
      <c r="P13" s="42">
        <v>63.3</v>
      </c>
      <c r="Q13" s="42">
        <v>18.7</v>
      </c>
      <c r="R13" s="18">
        <v>1.08</v>
      </c>
    </row>
    <row r="14" spans="1:18" s="6" customFormat="1" ht="12.75">
      <c r="A14" s="146"/>
      <c r="B14" s="147"/>
      <c r="C14" s="148" t="s">
        <v>13</v>
      </c>
      <c r="D14" s="149"/>
      <c r="E14" s="218"/>
      <c r="F14" s="219"/>
      <c r="G14" s="220">
        <f aca="true" t="shared" si="0" ref="G14:M14">SUM(G12:G13)</f>
        <v>10.78</v>
      </c>
      <c r="H14" s="221">
        <f t="shared" si="0"/>
        <v>12.600000000000001</v>
      </c>
      <c r="I14" s="222">
        <f t="shared" si="0"/>
        <v>39.22</v>
      </c>
      <c r="J14" s="223">
        <f t="shared" si="0"/>
        <v>314</v>
      </c>
      <c r="K14" s="48">
        <f t="shared" si="0"/>
        <v>0.199</v>
      </c>
      <c r="L14" s="67">
        <f t="shared" si="0"/>
        <v>2.73</v>
      </c>
      <c r="M14" s="67">
        <f t="shared" si="0"/>
        <v>82.22</v>
      </c>
      <c r="N14" s="224"/>
      <c r="O14" s="128">
        <f>SUM(O12:O13)</f>
        <v>274.5</v>
      </c>
      <c r="P14" s="67">
        <f>SUM(P12:P13)</f>
        <v>252.3</v>
      </c>
      <c r="Q14" s="67">
        <f>SUM(Q12:Q13)</f>
        <v>48.14</v>
      </c>
      <c r="R14" s="224">
        <f>SUM(R12:R13)</f>
        <v>1.29</v>
      </c>
    </row>
    <row r="15" spans="1:18" s="6" customFormat="1" ht="14.25" thickBot="1">
      <c r="A15" s="25"/>
      <c r="B15" s="30"/>
      <c r="C15" s="93" t="s">
        <v>88</v>
      </c>
      <c r="D15" s="225"/>
      <c r="E15" s="226"/>
      <c r="F15" s="227"/>
      <c r="G15" s="228">
        <f>G11+G14</f>
        <v>59.84</v>
      </c>
      <c r="H15" s="229">
        <f>H11+H14</f>
        <v>59.15</v>
      </c>
      <c r="I15" s="230">
        <f>I11+I14</f>
        <v>296.14</v>
      </c>
      <c r="J15" s="231">
        <f>J11+J14</f>
        <v>1760.99</v>
      </c>
      <c r="K15" s="212"/>
      <c r="L15" s="209"/>
      <c r="M15" s="209"/>
      <c r="N15" s="210"/>
      <c r="O15" s="211"/>
      <c r="P15" s="209"/>
      <c r="Q15" s="209"/>
      <c r="R15" s="210"/>
    </row>
    <row r="16" spans="1:18" s="6" customFormat="1" ht="12.75">
      <c r="A16" s="333" t="s">
        <v>5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5"/>
    </row>
    <row r="17" spans="1:18" s="6" customFormat="1" ht="12.75">
      <c r="A17" s="15" t="s">
        <v>63</v>
      </c>
      <c r="B17" s="10"/>
      <c r="C17" s="91"/>
      <c r="D17" s="5"/>
      <c r="E17" s="84"/>
      <c r="F17" s="74"/>
      <c r="G17" s="78">
        <v>48.89</v>
      </c>
      <c r="H17" s="65">
        <v>47.78</v>
      </c>
      <c r="I17" s="66">
        <v>188.71</v>
      </c>
      <c r="J17" s="203">
        <v>1408.65</v>
      </c>
      <c r="K17" s="17"/>
      <c r="L17" s="42"/>
      <c r="M17" s="42"/>
      <c r="N17" s="18"/>
      <c r="O17" s="86"/>
      <c r="P17" s="42"/>
      <c r="Q17" s="42"/>
      <c r="R17" s="18"/>
    </row>
    <row r="18" spans="1:18" s="6" customFormat="1" ht="12.75">
      <c r="A18" s="21" t="s">
        <v>64</v>
      </c>
      <c r="B18" s="61">
        <v>378</v>
      </c>
      <c r="C18" s="92" t="s">
        <v>69</v>
      </c>
      <c r="D18" s="5">
        <v>200</v>
      </c>
      <c r="E18" s="84">
        <v>200</v>
      </c>
      <c r="F18" s="74">
        <v>200</v>
      </c>
      <c r="G18" s="57">
        <v>0.144</v>
      </c>
      <c r="H18" s="58">
        <v>0.04</v>
      </c>
      <c r="I18" s="59">
        <v>27.476</v>
      </c>
      <c r="J18" s="202">
        <v>110.8</v>
      </c>
      <c r="K18" s="17">
        <v>0.004</v>
      </c>
      <c r="L18" s="42">
        <v>1.83</v>
      </c>
      <c r="M18" s="42"/>
      <c r="N18" s="18"/>
      <c r="O18" s="86">
        <v>13.98</v>
      </c>
      <c r="P18" s="42">
        <v>9.06</v>
      </c>
      <c r="Q18" s="42">
        <v>4.16</v>
      </c>
      <c r="R18" s="18">
        <v>0.138</v>
      </c>
    </row>
    <row r="19" spans="1:18" s="6" customFormat="1" ht="38.25">
      <c r="A19" s="21"/>
      <c r="B19" s="61">
        <v>454</v>
      </c>
      <c r="C19" s="92" t="s">
        <v>89</v>
      </c>
      <c r="D19" s="5">
        <v>80</v>
      </c>
      <c r="E19" s="84">
        <v>80</v>
      </c>
      <c r="F19" s="74">
        <v>80</v>
      </c>
      <c r="G19" s="57">
        <v>9.96</v>
      </c>
      <c r="H19" s="58">
        <v>7.72</v>
      </c>
      <c r="I19" s="59">
        <v>29.76</v>
      </c>
      <c r="J19" s="202">
        <v>228</v>
      </c>
      <c r="K19" s="11">
        <v>0.08</v>
      </c>
      <c r="L19" s="47">
        <v>0.013</v>
      </c>
      <c r="M19" s="47">
        <v>56</v>
      </c>
      <c r="N19" s="12"/>
      <c r="O19" s="84">
        <v>55.6</v>
      </c>
      <c r="P19" s="47">
        <v>98.667</v>
      </c>
      <c r="Q19" s="47">
        <v>22.4</v>
      </c>
      <c r="R19" s="12">
        <v>0.96</v>
      </c>
    </row>
    <row r="20" spans="1:18" s="6" customFormat="1" ht="12.75">
      <c r="A20" s="146"/>
      <c r="B20" s="147"/>
      <c r="C20" s="148" t="s">
        <v>13</v>
      </c>
      <c r="D20" s="149"/>
      <c r="E20" s="218"/>
      <c r="F20" s="219"/>
      <c r="G20" s="220">
        <f aca="true" t="shared" si="1" ref="G20:M20">SUM(G18:G19)</f>
        <v>10.104000000000001</v>
      </c>
      <c r="H20" s="221">
        <f t="shared" si="1"/>
        <v>7.76</v>
      </c>
      <c r="I20" s="222">
        <f t="shared" si="1"/>
        <v>57.236000000000004</v>
      </c>
      <c r="J20" s="223">
        <f t="shared" si="1"/>
        <v>338.8</v>
      </c>
      <c r="K20" s="48">
        <f t="shared" si="1"/>
        <v>0.084</v>
      </c>
      <c r="L20" s="67">
        <f t="shared" si="1"/>
        <v>1.843</v>
      </c>
      <c r="M20" s="67">
        <f t="shared" si="1"/>
        <v>56</v>
      </c>
      <c r="N20" s="224"/>
      <c r="O20" s="128">
        <f>SUM(O18:O19)</f>
        <v>69.58</v>
      </c>
      <c r="P20" s="67">
        <f>SUM(P18:P19)</f>
        <v>107.727</v>
      </c>
      <c r="Q20" s="67">
        <f>SUM(Q18:Q19)</f>
        <v>26.56</v>
      </c>
      <c r="R20" s="224">
        <f>SUM(R18:R19)</f>
        <v>1.0979999999999999</v>
      </c>
    </row>
    <row r="21" spans="1:18" s="6" customFormat="1" ht="14.25" thickBot="1">
      <c r="A21" s="25"/>
      <c r="B21" s="30"/>
      <c r="C21" s="93" t="s">
        <v>88</v>
      </c>
      <c r="D21" s="225"/>
      <c r="E21" s="226"/>
      <c r="F21" s="227"/>
      <c r="G21" s="228">
        <f>G17+G20</f>
        <v>58.994</v>
      </c>
      <c r="H21" s="229">
        <f>H17+H20</f>
        <v>55.54</v>
      </c>
      <c r="I21" s="230">
        <f>I17+I20</f>
        <v>245.94600000000003</v>
      </c>
      <c r="J21" s="231">
        <f>J17+J20</f>
        <v>1747.45</v>
      </c>
      <c r="K21" s="190"/>
      <c r="L21" s="216"/>
      <c r="M21" s="216"/>
      <c r="N21" s="191"/>
      <c r="O21" s="152"/>
      <c r="P21" s="216"/>
      <c r="Q21" s="216"/>
      <c r="R21" s="191"/>
    </row>
    <row r="22" spans="1:18" s="6" customFormat="1" ht="12.75">
      <c r="A22" s="333" t="s">
        <v>9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5"/>
    </row>
    <row r="23" spans="1:18" s="6" customFormat="1" ht="12.75">
      <c r="A23" s="15" t="s">
        <v>63</v>
      </c>
      <c r="B23" s="10"/>
      <c r="C23" s="91"/>
      <c r="D23" s="5"/>
      <c r="E23" s="84"/>
      <c r="F23" s="74"/>
      <c r="G23" s="78">
        <v>45.54</v>
      </c>
      <c r="H23" s="65">
        <v>45.27</v>
      </c>
      <c r="I23" s="66">
        <v>177.165</v>
      </c>
      <c r="J23" s="203">
        <v>1382.74</v>
      </c>
      <c r="K23" s="17"/>
      <c r="L23" s="42"/>
      <c r="M23" s="42"/>
      <c r="N23" s="18"/>
      <c r="O23" s="86"/>
      <c r="P23" s="42"/>
      <c r="Q23" s="42"/>
      <c r="R23" s="18"/>
    </row>
    <row r="24" spans="1:18" s="6" customFormat="1" ht="12.75">
      <c r="A24" s="21" t="s">
        <v>64</v>
      </c>
      <c r="B24" s="61">
        <v>393</v>
      </c>
      <c r="C24" s="92" t="s">
        <v>43</v>
      </c>
      <c r="D24" s="5" t="s">
        <v>44</v>
      </c>
      <c r="E24" s="84"/>
      <c r="F24" s="74"/>
      <c r="G24" s="57">
        <v>0.3</v>
      </c>
      <c r="H24" s="58">
        <v>0</v>
      </c>
      <c r="I24" s="59">
        <v>21.3</v>
      </c>
      <c r="J24" s="202">
        <v>82</v>
      </c>
      <c r="K24" s="17"/>
      <c r="L24" s="213">
        <v>0.28</v>
      </c>
      <c r="M24" s="213"/>
      <c r="N24" s="215"/>
      <c r="O24" s="217">
        <v>13.328</v>
      </c>
      <c r="P24" s="213">
        <v>4.128</v>
      </c>
      <c r="Q24" s="213">
        <v>2.477</v>
      </c>
      <c r="R24" s="215">
        <v>0.519</v>
      </c>
    </row>
    <row r="25" spans="1:18" s="6" customFormat="1" ht="12.75">
      <c r="A25" s="21"/>
      <c r="B25" s="61"/>
      <c r="C25" s="94" t="s">
        <v>16</v>
      </c>
      <c r="D25" s="5"/>
      <c r="E25" s="84">
        <v>1</v>
      </c>
      <c r="F25" s="74">
        <v>1</v>
      </c>
      <c r="G25" s="13"/>
      <c r="H25" s="4"/>
      <c r="I25" s="8"/>
      <c r="J25" s="214"/>
      <c r="K25" s="17"/>
      <c r="L25" s="42"/>
      <c r="M25" s="42"/>
      <c r="N25" s="18"/>
      <c r="O25" s="86"/>
      <c r="P25" s="42"/>
      <c r="Q25" s="42"/>
      <c r="R25" s="18"/>
    </row>
    <row r="26" spans="1:18" s="6" customFormat="1" ht="12.75">
      <c r="A26" s="21"/>
      <c r="B26" s="61"/>
      <c r="C26" s="94" t="s">
        <v>26</v>
      </c>
      <c r="D26" s="5"/>
      <c r="E26" s="84">
        <v>31</v>
      </c>
      <c r="F26" s="74">
        <v>30</v>
      </c>
      <c r="G26" s="13"/>
      <c r="H26" s="4"/>
      <c r="I26" s="8"/>
      <c r="J26" s="214"/>
      <c r="K26" s="17"/>
      <c r="L26" s="42"/>
      <c r="M26" s="42"/>
      <c r="N26" s="18"/>
      <c r="O26" s="86"/>
      <c r="P26" s="42"/>
      <c r="Q26" s="42"/>
      <c r="R26" s="18"/>
    </row>
    <row r="27" spans="1:18" s="6" customFormat="1" ht="12.75">
      <c r="A27" s="21"/>
      <c r="B27" s="61" t="s">
        <v>29</v>
      </c>
      <c r="C27" s="92" t="s">
        <v>12</v>
      </c>
      <c r="D27" s="22" t="s">
        <v>47</v>
      </c>
      <c r="E27" s="84"/>
      <c r="F27" s="74"/>
      <c r="G27" s="13"/>
      <c r="H27" s="4"/>
      <c r="I27" s="8"/>
      <c r="J27" s="214"/>
      <c r="K27" s="17"/>
      <c r="L27" s="42"/>
      <c r="M27" s="42"/>
      <c r="N27" s="18"/>
      <c r="O27" s="86"/>
      <c r="P27" s="42"/>
      <c r="Q27" s="42"/>
      <c r="R27" s="18"/>
    </row>
    <row r="28" spans="1:18" s="6" customFormat="1" ht="12.75">
      <c r="A28" s="21"/>
      <c r="B28" s="61"/>
      <c r="C28" s="95" t="s">
        <v>23</v>
      </c>
      <c r="D28" s="14"/>
      <c r="E28" s="84">
        <v>15.3</v>
      </c>
      <c r="F28" s="74">
        <v>15</v>
      </c>
      <c r="G28" s="57">
        <v>4.74</v>
      </c>
      <c r="H28" s="58">
        <v>2.07</v>
      </c>
      <c r="I28" s="59">
        <v>0</v>
      </c>
      <c r="J28" s="202">
        <v>37.65</v>
      </c>
      <c r="K28" s="17"/>
      <c r="L28" s="42"/>
      <c r="M28" s="213">
        <v>0.068</v>
      </c>
      <c r="N28" s="215"/>
      <c r="O28" s="217">
        <v>13.5</v>
      </c>
      <c r="P28" s="213">
        <v>73.5</v>
      </c>
      <c r="Q28" s="213">
        <v>4.35</v>
      </c>
      <c r="R28" s="215">
        <v>0.27</v>
      </c>
    </row>
    <row r="29" spans="1:18" s="6" customFormat="1" ht="12.75">
      <c r="A29" s="21"/>
      <c r="B29" s="61">
        <v>6</v>
      </c>
      <c r="C29" s="94" t="s">
        <v>15</v>
      </c>
      <c r="D29" s="14"/>
      <c r="E29" s="84">
        <v>10</v>
      </c>
      <c r="F29" s="74">
        <v>10</v>
      </c>
      <c r="G29" s="57">
        <v>0.08</v>
      </c>
      <c r="H29" s="58">
        <v>7.25</v>
      </c>
      <c r="I29" s="59">
        <v>0.13</v>
      </c>
      <c r="J29" s="202">
        <v>66.1</v>
      </c>
      <c r="K29" s="17">
        <v>0.001</v>
      </c>
      <c r="L29" s="42"/>
      <c r="M29" s="42">
        <v>40</v>
      </c>
      <c r="N29" s="18"/>
      <c r="O29" s="86">
        <v>2.4</v>
      </c>
      <c r="P29" s="42">
        <v>3</v>
      </c>
      <c r="Q29" s="42"/>
      <c r="R29" s="18">
        <v>0.02</v>
      </c>
    </row>
    <row r="30" spans="1:18" s="6" customFormat="1" ht="12.75">
      <c r="A30" s="21"/>
      <c r="B30" s="61">
        <v>470</v>
      </c>
      <c r="C30" s="94" t="s">
        <v>46</v>
      </c>
      <c r="D30" s="14"/>
      <c r="E30" s="84">
        <v>25</v>
      </c>
      <c r="F30" s="74">
        <v>25</v>
      </c>
      <c r="G30" s="57">
        <v>1.69</v>
      </c>
      <c r="H30" s="58">
        <v>3.49</v>
      </c>
      <c r="I30" s="59">
        <v>13.03</v>
      </c>
      <c r="J30" s="202">
        <v>90</v>
      </c>
      <c r="K30" s="17">
        <v>0.03</v>
      </c>
      <c r="L30" s="42"/>
      <c r="M30" s="42"/>
      <c r="N30" s="18"/>
      <c r="O30" s="86">
        <v>4.6</v>
      </c>
      <c r="P30" s="42">
        <v>16.1</v>
      </c>
      <c r="Q30" s="42">
        <v>6.5</v>
      </c>
      <c r="R30" s="18">
        <v>0.3</v>
      </c>
    </row>
    <row r="31" spans="1:18" s="6" customFormat="1" ht="12.75">
      <c r="A31" s="15"/>
      <c r="B31" s="61">
        <v>368</v>
      </c>
      <c r="C31" s="96" t="s">
        <v>27</v>
      </c>
      <c r="D31" s="16">
        <v>180</v>
      </c>
      <c r="E31" s="86">
        <v>180</v>
      </c>
      <c r="F31" s="76">
        <v>180</v>
      </c>
      <c r="G31" s="57">
        <v>0.72</v>
      </c>
      <c r="H31" s="58">
        <v>0.54</v>
      </c>
      <c r="I31" s="59">
        <v>18.54</v>
      </c>
      <c r="J31" s="202">
        <v>82.8</v>
      </c>
      <c r="K31" s="17">
        <v>0.054</v>
      </c>
      <c r="L31" s="42">
        <v>9</v>
      </c>
      <c r="M31" s="42"/>
      <c r="N31" s="18"/>
      <c r="O31" s="86">
        <v>34.2</v>
      </c>
      <c r="P31" s="42">
        <v>28.8</v>
      </c>
      <c r="Q31" s="42">
        <v>21.6</v>
      </c>
      <c r="R31" s="18">
        <v>4.14</v>
      </c>
    </row>
    <row r="32" spans="1:18" s="6" customFormat="1" ht="12.75">
      <c r="A32" s="146"/>
      <c r="B32" s="147"/>
      <c r="C32" s="148" t="s">
        <v>13</v>
      </c>
      <c r="D32" s="149"/>
      <c r="E32" s="218"/>
      <c r="F32" s="219"/>
      <c r="G32" s="220">
        <f aca="true" t="shared" si="2" ref="G32:M32">SUM(G24:G31)</f>
        <v>7.53</v>
      </c>
      <c r="H32" s="221">
        <f t="shared" si="2"/>
        <v>13.350000000000001</v>
      </c>
      <c r="I32" s="222">
        <f t="shared" si="2"/>
        <v>53</v>
      </c>
      <c r="J32" s="223">
        <f t="shared" si="2"/>
        <v>358.55</v>
      </c>
      <c r="K32" s="48">
        <f t="shared" si="2"/>
        <v>0.08499999999999999</v>
      </c>
      <c r="L32" s="232">
        <f t="shared" si="2"/>
        <v>9.28</v>
      </c>
      <c r="M32" s="232">
        <f t="shared" si="2"/>
        <v>40.068</v>
      </c>
      <c r="N32" s="224"/>
      <c r="O32" s="233">
        <f>SUM(O24:O31)</f>
        <v>68.02799999999999</v>
      </c>
      <c r="P32" s="232">
        <f>SUM(P24:P31)</f>
        <v>125.528</v>
      </c>
      <c r="Q32" s="232">
        <f>SUM(Q24:Q31)</f>
        <v>34.927</v>
      </c>
      <c r="R32" s="234">
        <f>SUM(R24:R31)</f>
        <v>5.249</v>
      </c>
    </row>
    <row r="33" spans="1:18" s="6" customFormat="1" ht="14.25" thickBot="1">
      <c r="A33" s="90"/>
      <c r="B33" s="88"/>
      <c r="C33" s="97" t="s">
        <v>88</v>
      </c>
      <c r="D33" s="247"/>
      <c r="E33" s="248"/>
      <c r="F33" s="249"/>
      <c r="G33" s="250">
        <f>G23+G32</f>
        <v>53.07</v>
      </c>
      <c r="H33" s="251">
        <f>H23+H32</f>
        <v>58.620000000000005</v>
      </c>
      <c r="I33" s="252">
        <f>I23+I32</f>
        <v>230.165</v>
      </c>
      <c r="J33" s="253">
        <f>J23+J32</f>
        <v>1741.29</v>
      </c>
      <c r="K33" s="190"/>
      <c r="L33" s="216"/>
      <c r="M33" s="216"/>
      <c r="N33" s="191"/>
      <c r="O33" s="152"/>
      <c r="P33" s="216"/>
      <c r="Q33" s="216"/>
      <c r="R33" s="191"/>
    </row>
    <row r="34" spans="1:18" s="6" customFormat="1" ht="12.75">
      <c r="A34" s="320" t="s">
        <v>10</v>
      </c>
      <c r="B34" s="321"/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2"/>
    </row>
    <row r="35" spans="1:18" s="6" customFormat="1" ht="13.5">
      <c r="A35" s="136" t="s">
        <v>63</v>
      </c>
      <c r="B35" s="106"/>
      <c r="C35" s="254"/>
      <c r="D35" s="255"/>
      <c r="E35" s="155"/>
      <c r="F35" s="156"/>
      <c r="G35" s="157">
        <v>49.72</v>
      </c>
      <c r="H35" s="158">
        <v>50.82</v>
      </c>
      <c r="I35" s="159">
        <v>193.38</v>
      </c>
      <c r="J35" s="256">
        <v>1370.58</v>
      </c>
      <c r="K35" s="257"/>
      <c r="L35" s="258"/>
      <c r="M35" s="258"/>
      <c r="N35" s="259"/>
      <c r="O35" s="260"/>
      <c r="P35" s="258"/>
      <c r="Q35" s="258"/>
      <c r="R35" s="259"/>
    </row>
    <row r="36" spans="1:18" s="6" customFormat="1" ht="25.5">
      <c r="A36" s="21" t="s">
        <v>64</v>
      </c>
      <c r="B36" s="10"/>
      <c r="C36" s="92" t="s">
        <v>59</v>
      </c>
      <c r="D36" s="5">
        <v>200</v>
      </c>
      <c r="E36" s="84">
        <v>206</v>
      </c>
      <c r="F36" s="74">
        <v>200</v>
      </c>
      <c r="G36" s="57">
        <v>6</v>
      </c>
      <c r="H36" s="58">
        <v>6.4</v>
      </c>
      <c r="I36" s="59">
        <v>8.4</v>
      </c>
      <c r="J36" s="202">
        <v>116</v>
      </c>
      <c r="K36" s="240">
        <v>0.044</v>
      </c>
      <c r="L36" s="235">
        <v>0.6</v>
      </c>
      <c r="M36" s="235">
        <v>40</v>
      </c>
      <c r="N36" s="246"/>
      <c r="O36" s="244">
        <v>248</v>
      </c>
      <c r="P36" s="235">
        <v>184</v>
      </c>
      <c r="Q36" s="235">
        <v>28</v>
      </c>
      <c r="R36" s="241">
        <v>0.2</v>
      </c>
    </row>
    <row r="37" spans="1:18" s="6" customFormat="1" ht="12.75">
      <c r="A37" s="21"/>
      <c r="B37" s="61">
        <v>459</v>
      </c>
      <c r="C37" s="92" t="s">
        <v>45</v>
      </c>
      <c r="D37" s="5">
        <v>100</v>
      </c>
      <c r="E37" s="84">
        <v>100</v>
      </c>
      <c r="F37" s="74">
        <v>100</v>
      </c>
      <c r="G37" s="57">
        <v>6.18</v>
      </c>
      <c r="H37" s="58">
        <v>3.22</v>
      </c>
      <c r="I37" s="59">
        <v>55.32</v>
      </c>
      <c r="J37" s="202">
        <v>275</v>
      </c>
      <c r="K37" s="17">
        <v>0.11</v>
      </c>
      <c r="L37" s="42">
        <v>0.08</v>
      </c>
      <c r="M37" s="42">
        <v>17</v>
      </c>
      <c r="N37" s="18"/>
      <c r="O37" s="86">
        <v>19.5</v>
      </c>
      <c r="P37" s="42">
        <v>61.4</v>
      </c>
      <c r="Q37" s="42">
        <v>24.1</v>
      </c>
      <c r="R37" s="18">
        <v>1.39</v>
      </c>
    </row>
    <row r="38" spans="1:18" s="6" customFormat="1" ht="12.75">
      <c r="A38" s="146"/>
      <c r="B38" s="147"/>
      <c r="C38" s="148" t="s">
        <v>13</v>
      </c>
      <c r="D38" s="149"/>
      <c r="E38" s="218"/>
      <c r="F38" s="219"/>
      <c r="G38" s="220">
        <f aca="true" t="shared" si="3" ref="G38:M38">SUM(G36:G37)</f>
        <v>12.18</v>
      </c>
      <c r="H38" s="221">
        <f t="shared" si="3"/>
        <v>9.620000000000001</v>
      </c>
      <c r="I38" s="222">
        <f t="shared" si="3"/>
        <v>63.72</v>
      </c>
      <c r="J38" s="223">
        <f t="shared" si="3"/>
        <v>391</v>
      </c>
      <c r="K38" s="242">
        <f t="shared" si="3"/>
        <v>0.154</v>
      </c>
      <c r="L38" s="238">
        <f t="shared" si="3"/>
        <v>0.6799999999999999</v>
      </c>
      <c r="M38" s="239">
        <f t="shared" si="3"/>
        <v>57</v>
      </c>
      <c r="N38" s="224"/>
      <c r="O38" s="245">
        <f>SUM(O36:O37)</f>
        <v>267.5</v>
      </c>
      <c r="P38" s="239">
        <f>SUM(P36:P37)</f>
        <v>245.4</v>
      </c>
      <c r="Q38" s="239">
        <f>SUM(Q36:Q37)</f>
        <v>52.1</v>
      </c>
      <c r="R38" s="243">
        <f>SUM(R36:R37)</f>
        <v>1.5899999999999999</v>
      </c>
    </row>
    <row r="39" spans="1:18" s="6" customFormat="1" ht="14.25" thickBot="1">
      <c r="A39" s="90"/>
      <c r="B39" s="88"/>
      <c r="C39" s="97" t="s">
        <v>88</v>
      </c>
      <c r="D39" s="247"/>
      <c r="E39" s="248"/>
      <c r="F39" s="249"/>
      <c r="G39" s="250">
        <f>G35+G38</f>
        <v>61.9</v>
      </c>
      <c r="H39" s="251">
        <f>H35+H38</f>
        <v>60.44</v>
      </c>
      <c r="I39" s="252">
        <f>I35+I38</f>
        <v>257.1</v>
      </c>
      <c r="J39" s="253">
        <f>J35+J38</f>
        <v>1761.58</v>
      </c>
      <c r="K39" s="190"/>
      <c r="L39" s="216"/>
      <c r="M39" s="216"/>
      <c r="N39" s="191"/>
      <c r="O39" s="152"/>
      <c r="P39" s="216"/>
      <c r="Q39" s="216"/>
      <c r="R39" s="191"/>
    </row>
    <row r="40" spans="1:18" s="6" customFormat="1" ht="12.75">
      <c r="A40" s="323" t="s">
        <v>11</v>
      </c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5"/>
    </row>
    <row r="41" spans="1:18" s="6" customFormat="1" ht="12.75">
      <c r="A41" s="136" t="s">
        <v>63</v>
      </c>
      <c r="B41" s="106"/>
      <c r="C41" s="153"/>
      <c r="D41" s="255"/>
      <c r="E41" s="155"/>
      <c r="F41" s="156"/>
      <c r="G41" s="157">
        <v>46.64</v>
      </c>
      <c r="H41" s="158">
        <v>48.33</v>
      </c>
      <c r="I41" s="159">
        <v>189.195</v>
      </c>
      <c r="J41" s="262">
        <v>1363.65</v>
      </c>
      <c r="K41" s="257"/>
      <c r="L41" s="258"/>
      <c r="M41" s="258"/>
      <c r="N41" s="259"/>
      <c r="O41" s="260"/>
      <c r="P41" s="258"/>
      <c r="Q41" s="258"/>
      <c r="R41" s="259"/>
    </row>
    <row r="42" spans="1:18" s="6" customFormat="1" ht="12.75">
      <c r="A42" s="21" t="s">
        <v>64</v>
      </c>
      <c r="B42" s="10"/>
      <c r="C42" s="92" t="s">
        <v>51</v>
      </c>
      <c r="D42" s="5">
        <v>200</v>
      </c>
      <c r="E42" s="84">
        <v>216</v>
      </c>
      <c r="F42" s="74">
        <v>200</v>
      </c>
      <c r="G42" s="57">
        <v>5.8</v>
      </c>
      <c r="H42" s="58">
        <v>5</v>
      </c>
      <c r="I42" s="59">
        <v>22</v>
      </c>
      <c r="J42" s="60">
        <v>156</v>
      </c>
      <c r="K42" s="17">
        <v>0.06</v>
      </c>
      <c r="L42" s="42">
        <v>1.2</v>
      </c>
      <c r="M42" s="42">
        <v>20</v>
      </c>
      <c r="N42" s="18"/>
      <c r="O42" s="86">
        <v>248</v>
      </c>
      <c r="P42" s="42">
        <v>190</v>
      </c>
      <c r="Q42" s="42">
        <v>30</v>
      </c>
      <c r="R42" s="18">
        <v>0.2</v>
      </c>
    </row>
    <row r="43" spans="1:18" s="6" customFormat="1" ht="12.75">
      <c r="A43" s="15"/>
      <c r="B43" s="61">
        <v>464</v>
      </c>
      <c r="C43" s="92" t="s">
        <v>70</v>
      </c>
      <c r="D43" s="5">
        <v>70</v>
      </c>
      <c r="E43" s="84">
        <v>70</v>
      </c>
      <c r="F43" s="74">
        <v>70</v>
      </c>
      <c r="G43" s="123">
        <v>4.96</v>
      </c>
      <c r="H43" s="124">
        <v>8.14</v>
      </c>
      <c r="I43" s="127">
        <v>36.24</v>
      </c>
      <c r="J43" s="125">
        <v>238</v>
      </c>
      <c r="K43" s="17">
        <v>0.06</v>
      </c>
      <c r="L43" s="42">
        <v>0.26</v>
      </c>
      <c r="M43" s="42">
        <v>18</v>
      </c>
      <c r="N43" s="18"/>
      <c r="O43" s="86">
        <v>24</v>
      </c>
      <c r="P43" s="42">
        <v>49.8</v>
      </c>
      <c r="Q43" s="42">
        <v>15.2</v>
      </c>
      <c r="R43" s="18">
        <v>1.14</v>
      </c>
    </row>
    <row r="44" spans="1:18" s="6" customFormat="1" ht="12.75">
      <c r="A44" s="146"/>
      <c r="B44" s="147"/>
      <c r="C44" s="148" t="s">
        <v>13</v>
      </c>
      <c r="D44" s="149"/>
      <c r="E44" s="218"/>
      <c r="F44" s="219"/>
      <c r="G44" s="220">
        <f aca="true" t="shared" si="4" ref="G44:M44">SUM(G42:G43)</f>
        <v>10.76</v>
      </c>
      <c r="H44" s="221">
        <f t="shared" si="4"/>
        <v>13.14</v>
      </c>
      <c r="I44" s="222">
        <f t="shared" si="4"/>
        <v>58.24</v>
      </c>
      <c r="J44" s="236">
        <f t="shared" si="4"/>
        <v>394</v>
      </c>
      <c r="K44" s="48">
        <f t="shared" si="4"/>
        <v>0.12</v>
      </c>
      <c r="L44" s="67">
        <f t="shared" si="4"/>
        <v>1.46</v>
      </c>
      <c r="M44" s="67">
        <f t="shared" si="4"/>
        <v>38</v>
      </c>
      <c r="N44" s="224"/>
      <c r="O44" s="128">
        <f>SUM(O42:O43)</f>
        <v>272</v>
      </c>
      <c r="P44" s="67">
        <f>SUM(P42:P43)</f>
        <v>239.8</v>
      </c>
      <c r="Q44" s="67">
        <f>SUM(Q42:Q43)</f>
        <v>45.2</v>
      </c>
      <c r="R44" s="224">
        <f>SUM(R42:R43)</f>
        <v>1.3399999999999999</v>
      </c>
    </row>
    <row r="45" spans="1:18" s="6" customFormat="1" ht="14.25" thickBot="1">
      <c r="A45" s="25"/>
      <c r="B45" s="30"/>
      <c r="C45" s="93" t="s">
        <v>88</v>
      </c>
      <c r="D45" s="225"/>
      <c r="E45" s="226"/>
      <c r="F45" s="227"/>
      <c r="G45" s="228">
        <f>G41+G44</f>
        <v>57.4</v>
      </c>
      <c r="H45" s="229">
        <f>H41+H44</f>
        <v>61.47</v>
      </c>
      <c r="I45" s="230">
        <f>I41+I44</f>
        <v>247.435</v>
      </c>
      <c r="J45" s="237">
        <f>J41+J44</f>
        <v>1757.65</v>
      </c>
      <c r="K45" s="17"/>
      <c r="L45" s="42"/>
      <c r="M45" s="42"/>
      <c r="N45" s="18"/>
      <c r="O45" s="86"/>
      <c r="P45" s="42"/>
      <c r="Q45" s="42"/>
      <c r="R45" s="18"/>
    </row>
    <row r="46" spans="1:18" s="6" customFormat="1" ht="13.5" thickBot="1">
      <c r="A46" s="141"/>
      <c r="B46" s="142"/>
      <c r="C46" s="143"/>
      <c r="D46" s="142"/>
      <c r="E46" s="144"/>
      <c r="F46" s="145"/>
      <c r="G46" s="82"/>
      <c r="H46" s="80"/>
      <c r="I46" s="81"/>
      <c r="J46" s="79"/>
      <c r="K46" s="190"/>
      <c r="L46" s="216"/>
      <c r="M46" s="216"/>
      <c r="N46" s="191"/>
      <c r="O46" s="152"/>
      <c r="P46" s="216"/>
      <c r="Q46" s="216"/>
      <c r="R46" s="191"/>
    </row>
    <row r="47" spans="1:18" s="6" customFormat="1" ht="14.25" thickBot="1">
      <c r="A47" s="36"/>
      <c r="B47" s="39"/>
      <c r="C47" s="108" t="s">
        <v>14</v>
      </c>
      <c r="D47" s="39"/>
      <c r="E47" s="109"/>
      <c r="F47" s="41"/>
      <c r="G47" s="140">
        <f>(G15+G21+G33+G39+G45)/5</f>
        <v>58.2408</v>
      </c>
      <c r="H47" s="98">
        <f>(H15+H21+H33+H39+H45)/5</f>
        <v>59.044000000000004</v>
      </c>
      <c r="I47" s="114">
        <f>(I15+I21+I33+I39+I45)/5</f>
        <v>255.3572</v>
      </c>
      <c r="J47" s="73">
        <f>(J15+J21+J33+J39+J45)/5</f>
        <v>1753.792</v>
      </c>
      <c r="K47" s="263"/>
      <c r="L47" s="264"/>
      <c r="M47" s="264"/>
      <c r="N47" s="265"/>
      <c r="O47" s="266"/>
      <c r="P47" s="264"/>
      <c r="Q47" s="264"/>
      <c r="R47" s="265"/>
    </row>
    <row r="48" spans="1:18" s="6" customFormat="1" ht="14.25" thickBot="1">
      <c r="A48" s="165"/>
      <c r="B48" s="166"/>
      <c r="C48" s="167" t="s">
        <v>87</v>
      </c>
      <c r="D48" s="168"/>
      <c r="E48" s="169"/>
      <c r="F48" s="170"/>
      <c r="G48" s="171">
        <v>57.75</v>
      </c>
      <c r="H48" s="172">
        <v>59.25</v>
      </c>
      <c r="I48" s="173">
        <v>251.25</v>
      </c>
      <c r="J48" s="174">
        <v>1762.5</v>
      </c>
      <c r="K48" s="267"/>
      <c r="L48" s="268"/>
      <c r="M48" s="268"/>
      <c r="N48" s="269"/>
      <c r="O48" s="270"/>
      <c r="P48" s="268"/>
      <c r="Q48" s="268"/>
      <c r="R48" s="269"/>
    </row>
    <row r="49" spans="1:18" s="6" customFormat="1" ht="14.25" thickBot="1">
      <c r="A49" s="175"/>
      <c r="B49" s="176"/>
      <c r="C49" s="177" t="s">
        <v>97</v>
      </c>
      <c r="D49" s="178"/>
      <c r="E49" s="179"/>
      <c r="F49" s="180"/>
      <c r="G49" s="181">
        <f>(G47-G48)*100/G48</f>
        <v>0.8498701298701301</v>
      </c>
      <c r="H49" s="181">
        <f>(H47-H48)*100/H48</f>
        <v>-0.347679324894508</v>
      </c>
      <c r="I49" s="181">
        <f>(I47-I48)*100/I48</f>
        <v>1.6347064676616938</v>
      </c>
      <c r="J49" s="181">
        <f>(J47-J48)*100/J48</f>
        <v>-0.49407092198582037</v>
      </c>
      <c r="K49" s="263"/>
      <c r="L49" s="264"/>
      <c r="M49" s="264"/>
      <c r="N49" s="265"/>
      <c r="O49" s="266"/>
      <c r="P49" s="264"/>
      <c r="Q49" s="264"/>
      <c r="R49" s="265"/>
    </row>
    <row r="50" spans="1:10" s="6" customFormat="1" ht="12.75">
      <c r="A50" s="2"/>
      <c r="G50" s="3"/>
      <c r="H50" s="3"/>
      <c r="I50" s="3"/>
      <c r="J50" s="3"/>
    </row>
    <row r="51" spans="1:10" s="6" customFormat="1" ht="12.75">
      <c r="A51" s="2"/>
      <c r="G51" s="3"/>
      <c r="H51" s="3"/>
      <c r="I51" s="3"/>
      <c r="J51" s="3"/>
    </row>
  </sheetData>
  <sheetProtection/>
  <mergeCells count="18">
    <mergeCell ref="C1:R1"/>
    <mergeCell ref="C2:R2"/>
    <mergeCell ref="C3:R3"/>
    <mergeCell ref="C4:R4"/>
    <mergeCell ref="A6:R6"/>
    <mergeCell ref="B8:B9"/>
    <mergeCell ref="C8:C9"/>
    <mergeCell ref="D8:D9"/>
    <mergeCell ref="A34:R34"/>
    <mergeCell ref="A40:R40"/>
    <mergeCell ref="E8:F8"/>
    <mergeCell ref="G8:I8"/>
    <mergeCell ref="J8:J9"/>
    <mergeCell ref="A10:R10"/>
    <mergeCell ref="A16:R16"/>
    <mergeCell ref="A22:R22"/>
    <mergeCell ref="K8:N8"/>
    <mergeCell ref="O8:R8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R41"/>
  <sheetViews>
    <sheetView zoomScale="97" zoomScaleNormal="97" zoomScalePageLayoutView="0" workbookViewId="0" topLeftCell="A1">
      <pane ySplit="3" topLeftCell="A4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9.140625" style="2" customWidth="1"/>
    <col min="2" max="2" width="9.140625" style="6" customWidth="1"/>
    <col min="3" max="3" width="27.57421875" style="6" customWidth="1"/>
    <col min="4" max="6" width="9.140625" style="6" customWidth="1"/>
    <col min="7" max="10" width="9.7109375" style="6" customWidth="1"/>
    <col min="11" max="16384" width="9.140625" style="6" customWidth="1"/>
  </cols>
  <sheetData>
    <row r="1" ht="13.5" thickBot="1"/>
    <row r="2" spans="1:18" ht="12.75" customHeight="1">
      <c r="A2" s="64" t="s">
        <v>67</v>
      </c>
      <c r="B2" s="343" t="s">
        <v>2</v>
      </c>
      <c r="C2" s="343" t="s">
        <v>1</v>
      </c>
      <c r="D2" s="343" t="s">
        <v>3</v>
      </c>
      <c r="E2" s="351" t="s">
        <v>6</v>
      </c>
      <c r="F2" s="327"/>
      <c r="G2" s="328" t="s">
        <v>33</v>
      </c>
      <c r="H2" s="329"/>
      <c r="I2" s="330"/>
      <c r="J2" s="343" t="s">
        <v>4</v>
      </c>
      <c r="K2" s="336" t="s">
        <v>93</v>
      </c>
      <c r="L2" s="337"/>
      <c r="M2" s="337"/>
      <c r="N2" s="338"/>
      <c r="O2" s="328" t="s">
        <v>41</v>
      </c>
      <c r="P2" s="329"/>
      <c r="Q2" s="329"/>
      <c r="R2" s="330"/>
    </row>
    <row r="3" spans="1:18" ht="26.25" thickBot="1">
      <c r="A3" s="68" t="s">
        <v>68</v>
      </c>
      <c r="B3" s="350"/>
      <c r="C3" s="350"/>
      <c r="D3" s="350"/>
      <c r="E3" s="23" t="s">
        <v>7</v>
      </c>
      <c r="F3" s="69" t="s">
        <v>8</v>
      </c>
      <c r="G3" s="162" t="s">
        <v>34</v>
      </c>
      <c r="H3" s="163" t="s">
        <v>35</v>
      </c>
      <c r="I3" s="164" t="s">
        <v>36</v>
      </c>
      <c r="J3" s="350"/>
      <c r="K3" s="271" t="s">
        <v>94</v>
      </c>
      <c r="L3" s="272" t="s">
        <v>91</v>
      </c>
      <c r="M3" s="272" t="s">
        <v>90</v>
      </c>
      <c r="N3" s="273" t="s">
        <v>92</v>
      </c>
      <c r="O3" s="271" t="s">
        <v>32</v>
      </c>
      <c r="P3" s="274" t="s">
        <v>38</v>
      </c>
      <c r="Q3" s="272" t="s">
        <v>39</v>
      </c>
      <c r="R3" s="273" t="s">
        <v>40</v>
      </c>
    </row>
    <row r="4" spans="1:18" ht="12.75">
      <c r="A4" s="333" t="s">
        <v>17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5"/>
    </row>
    <row r="5" spans="1:18" ht="12.75">
      <c r="A5" s="102" t="s">
        <v>63</v>
      </c>
      <c r="B5" s="10"/>
      <c r="C5" s="107"/>
      <c r="D5" s="19"/>
      <c r="E5" s="89"/>
      <c r="F5" s="99"/>
      <c r="G5" s="78">
        <v>49.64</v>
      </c>
      <c r="H5" s="65">
        <v>45.85</v>
      </c>
      <c r="I5" s="70">
        <v>244.28</v>
      </c>
      <c r="J5" s="203">
        <v>1399.93</v>
      </c>
      <c r="K5" s="116"/>
      <c r="L5" s="43"/>
      <c r="M5" s="43"/>
      <c r="N5" s="44"/>
      <c r="O5" s="89"/>
      <c r="P5" s="43"/>
      <c r="Q5" s="43"/>
      <c r="R5" s="44"/>
    </row>
    <row r="6" spans="1:18" ht="25.5">
      <c r="A6" s="103" t="s">
        <v>64</v>
      </c>
      <c r="B6" s="10"/>
      <c r="C6" s="92" t="s">
        <v>22</v>
      </c>
      <c r="D6" s="5">
        <v>200</v>
      </c>
      <c r="E6" s="84">
        <v>200</v>
      </c>
      <c r="F6" s="74">
        <v>200</v>
      </c>
      <c r="G6" s="57">
        <v>5.6</v>
      </c>
      <c r="H6" s="58">
        <v>6.4</v>
      </c>
      <c r="I6" s="71">
        <v>9.4</v>
      </c>
      <c r="J6" s="202">
        <v>118</v>
      </c>
      <c r="K6" s="11">
        <v>0.089</v>
      </c>
      <c r="L6" s="47">
        <v>40</v>
      </c>
      <c r="M6" s="47">
        <v>165</v>
      </c>
      <c r="N6" s="12">
        <v>5</v>
      </c>
      <c r="O6" s="84">
        <v>252</v>
      </c>
      <c r="P6" s="47">
        <v>189</v>
      </c>
      <c r="Q6" s="47">
        <v>29.44</v>
      </c>
      <c r="R6" s="12">
        <v>0.21</v>
      </c>
    </row>
    <row r="7" spans="1:18" ht="12.75">
      <c r="A7" s="102"/>
      <c r="B7" s="61">
        <v>463</v>
      </c>
      <c r="C7" s="92" t="s">
        <v>76</v>
      </c>
      <c r="D7" s="5">
        <v>70</v>
      </c>
      <c r="E7" s="84">
        <v>70</v>
      </c>
      <c r="F7" s="74">
        <v>70</v>
      </c>
      <c r="G7" s="57">
        <v>4.78</v>
      </c>
      <c r="H7" s="58">
        <v>8.84</v>
      </c>
      <c r="I7" s="71">
        <v>38.04</v>
      </c>
      <c r="J7" s="202">
        <v>250</v>
      </c>
      <c r="K7" s="17">
        <v>0.08</v>
      </c>
      <c r="L7" s="42"/>
      <c r="M7" s="42">
        <v>12</v>
      </c>
      <c r="N7" s="18"/>
      <c r="O7" s="86">
        <v>15</v>
      </c>
      <c r="P7" s="42">
        <v>48</v>
      </c>
      <c r="Q7" s="42">
        <v>17.2</v>
      </c>
      <c r="R7" s="18">
        <v>0.94</v>
      </c>
    </row>
    <row r="8" spans="1:18" ht="12.75">
      <c r="A8" s="146"/>
      <c r="B8" s="147"/>
      <c r="C8" s="148" t="s">
        <v>13</v>
      </c>
      <c r="D8" s="149"/>
      <c r="E8" s="218"/>
      <c r="F8" s="219"/>
      <c r="G8" s="220">
        <f aca="true" t="shared" si="0" ref="G8:R8">SUM(G6:G7)</f>
        <v>10.379999999999999</v>
      </c>
      <c r="H8" s="221">
        <f t="shared" si="0"/>
        <v>15.24</v>
      </c>
      <c r="I8" s="222">
        <f t="shared" si="0"/>
        <v>47.44</v>
      </c>
      <c r="J8" s="223">
        <f t="shared" si="0"/>
        <v>368</v>
      </c>
      <c r="K8" s="48">
        <f t="shared" si="0"/>
        <v>0.16899999999999998</v>
      </c>
      <c r="L8" s="67">
        <f t="shared" si="0"/>
        <v>40</v>
      </c>
      <c r="M8" s="67">
        <f t="shared" si="0"/>
        <v>177</v>
      </c>
      <c r="N8" s="224">
        <f t="shared" si="0"/>
        <v>5</v>
      </c>
      <c r="O8" s="128">
        <f t="shared" si="0"/>
        <v>267</v>
      </c>
      <c r="P8" s="67">
        <f t="shared" si="0"/>
        <v>237</v>
      </c>
      <c r="Q8" s="67">
        <f t="shared" si="0"/>
        <v>46.64</v>
      </c>
      <c r="R8" s="224">
        <f t="shared" si="0"/>
        <v>1.15</v>
      </c>
    </row>
    <row r="9" spans="1:18" ht="14.25" thickBot="1">
      <c r="A9" s="25"/>
      <c r="B9" s="30"/>
      <c r="C9" s="93" t="s">
        <v>88</v>
      </c>
      <c r="D9" s="225"/>
      <c r="E9" s="226"/>
      <c r="F9" s="227"/>
      <c r="G9" s="228">
        <f>G5+G8</f>
        <v>60.019999999999996</v>
      </c>
      <c r="H9" s="229">
        <f>H5+H8</f>
        <v>61.09</v>
      </c>
      <c r="I9" s="230">
        <f>I5+I8</f>
        <v>291.72</v>
      </c>
      <c r="J9" s="231">
        <f>J5+J8</f>
        <v>1767.93</v>
      </c>
      <c r="K9" s="190"/>
      <c r="L9" s="216"/>
      <c r="M9" s="216"/>
      <c r="N9" s="191"/>
      <c r="O9" s="152"/>
      <c r="P9" s="216"/>
      <c r="Q9" s="216"/>
      <c r="R9" s="191"/>
    </row>
    <row r="10" spans="1:18" ht="12.75">
      <c r="A10" s="333" t="s">
        <v>18</v>
      </c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5"/>
    </row>
    <row r="11" spans="1:18" ht="12.75">
      <c r="A11" s="102" t="s">
        <v>63</v>
      </c>
      <c r="B11" s="10"/>
      <c r="C11" s="107"/>
      <c r="D11" s="10"/>
      <c r="E11" s="89"/>
      <c r="F11" s="99"/>
      <c r="G11" s="78">
        <v>46.859</v>
      </c>
      <c r="H11" s="65">
        <v>50.46</v>
      </c>
      <c r="I11" s="70">
        <v>173.235</v>
      </c>
      <c r="J11" s="203">
        <v>1411.1</v>
      </c>
      <c r="K11" s="17"/>
      <c r="L11" s="42"/>
      <c r="M11" s="42"/>
      <c r="N11" s="18"/>
      <c r="O11" s="86"/>
      <c r="P11" s="42"/>
      <c r="Q11" s="42"/>
      <c r="R11" s="18"/>
    </row>
    <row r="12" spans="1:18" ht="25.5">
      <c r="A12" s="103" t="s">
        <v>64</v>
      </c>
      <c r="B12" s="10"/>
      <c r="C12" s="92" t="s">
        <v>28</v>
      </c>
      <c r="D12" s="5">
        <v>200</v>
      </c>
      <c r="E12" s="84">
        <v>216</v>
      </c>
      <c r="F12" s="74">
        <v>200</v>
      </c>
      <c r="G12" s="57">
        <v>5.2</v>
      </c>
      <c r="H12" s="58">
        <v>5</v>
      </c>
      <c r="I12" s="71">
        <v>22</v>
      </c>
      <c r="J12" s="202">
        <v>154</v>
      </c>
      <c r="K12" s="11">
        <v>0.06</v>
      </c>
      <c r="L12" s="47">
        <v>1.8</v>
      </c>
      <c r="M12" s="47">
        <v>44</v>
      </c>
      <c r="N12" s="12"/>
      <c r="O12" s="84">
        <v>242</v>
      </c>
      <c r="P12" s="47">
        <v>188</v>
      </c>
      <c r="Q12" s="47">
        <v>30</v>
      </c>
      <c r="R12" s="12">
        <v>0.2</v>
      </c>
    </row>
    <row r="13" spans="1:18" ht="25.5">
      <c r="A13" s="103"/>
      <c r="B13" s="61">
        <v>454</v>
      </c>
      <c r="C13" s="92" t="s">
        <v>71</v>
      </c>
      <c r="D13" s="5">
        <v>60</v>
      </c>
      <c r="E13" s="84">
        <v>60</v>
      </c>
      <c r="F13" s="74">
        <v>60</v>
      </c>
      <c r="G13" s="57">
        <v>3.53</v>
      </c>
      <c r="H13" s="58">
        <v>3.75</v>
      </c>
      <c r="I13" s="71">
        <v>36.27</v>
      </c>
      <c r="J13" s="202">
        <v>193</v>
      </c>
      <c r="K13" s="11">
        <v>0.05</v>
      </c>
      <c r="L13" s="47">
        <v>0.12</v>
      </c>
      <c r="M13" s="47">
        <v>28</v>
      </c>
      <c r="N13" s="12"/>
      <c r="O13" s="84">
        <v>11.9</v>
      </c>
      <c r="P13" s="47">
        <v>36.3</v>
      </c>
      <c r="Q13" s="47">
        <v>13.7</v>
      </c>
      <c r="R13" s="12">
        <v>0.68</v>
      </c>
    </row>
    <row r="14" spans="1:18" ht="12.75">
      <c r="A14" s="146"/>
      <c r="B14" s="147"/>
      <c r="C14" s="148" t="s">
        <v>13</v>
      </c>
      <c r="D14" s="149"/>
      <c r="E14" s="218"/>
      <c r="F14" s="219"/>
      <c r="G14" s="220">
        <f aca="true" t="shared" si="1" ref="G14:M14">SUM(G12:G13)</f>
        <v>8.73</v>
      </c>
      <c r="H14" s="221">
        <f t="shared" si="1"/>
        <v>8.75</v>
      </c>
      <c r="I14" s="222">
        <f t="shared" si="1"/>
        <v>58.27</v>
      </c>
      <c r="J14" s="223">
        <f t="shared" si="1"/>
        <v>347</v>
      </c>
      <c r="K14" s="48">
        <f t="shared" si="1"/>
        <v>0.11</v>
      </c>
      <c r="L14" s="67">
        <f t="shared" si="1"/>
        <v>1.92</v>
      </c>
      <c r="M14" s="67">
        <f t="shared" si="1"/>
        <v>72</v>
      </c>
      <c r="N14" s="224"/>
      <c r="O14" s="128">
        <f>SUM(O12:O13)</f>
        <v>253.9</v>
      </c>
      <c r="P14" s="67">
        <f>SUM(P12:P13)</f>
        <v>224.3</v>
      </c>
      <c r="Q14" s="67">
        <f>SUM(Q12:Q13)</f>
        <v>43.7</v>
      </c>
      <c r="R14" s="224">
        <f>SUM(R12:R13)</f>
        <v>0.8800000000000001</v>
      </c>
    </row>
    <row r="15" spans="1:18" ht="14.25" thickBot="1">
      <c r="A15" s="90"/>
      <c r="B15" s="88"/>
      <c r="C15" s="97" t="s">
        <v>88</v>
      </c>
      <c r="D15" s="247"/>
      <c r="E15" s="248"/>
      <c r="F15" s="249"/>
      <c r="G15" s="250">
        <f>G11+G14</f>
        <v>55.589</v>
      </c>
      <c r="H15" s="251">
        <f>H11+H14</f>
        <v>59.21</v>
      </c>
      <c r="I15" s="252">
        <f>I11+I14</f>
        <v>231.50500000000002</v>
      </c>
      <c r="J15" s="253">
        <f>J11+J14</f>
        <v>1758.1</v>
      </c>
      <c r="K15" s="190"/>
      <c r="L15" s="216"/>
      <c r="M15" s="216"/>
      <c r="N15" s="191"/>
      <c r="O15" s="152"/>
      <c r="P15" s="216"/>
      <c r="Q15" s="216"/>
      <c r="R15" s="191"/>
    </row>
    <row r="16" spans="1:18" ht="12.75">
      <c r="A16" s="333" t="s">
        <v>19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5"/>
    </row>
    <row r="17" spans="1:18" ht="12.75">
      <c r="A17" s="102" t="s">
        <v>63</v>
      </c>
      <c r="B17" s="10"/>
      <c r="C17" s="107"/>
      <c r="D17" s="10"/>
      <c r="E17" s="89"/>
      <c r="F17" s="99"/>
      <c r="G17" s="78">
        <v>48.68</v>
      </c>
      <c r="H17" s="65">
        <v>49.73</v>
      </c>
      <c r="I17" s="70">
        <v>173.23</v>
      </c>
      <c r="J17" s="203">
        <v>1454.85</v>
      </c>
      <c r="K17" s="17"/>
      <c r="L17" s="42"/>
      <c r="M17" s="42"/>
      <c r="N17" s="18"/>
      <c r="O17" s="86"/>
      <c r="P17" s="42"/>
      <c r="Q17" s="42"/>
      <c r="R17" s="18"/>
    </row>
    <row r="18" spans="1:18" ht="12.75">
      <c r="A18" s="103" t="s">
        <v>64</v>
      </c>
      <c r="B18" s="19">
        <v>397</v>
      </c>
      <c r="C18" s="92" t="s">
        <v>50</v>
      </c>
      <c r="D18" s="5">
        <v>200</v>
      </c>
      <c r="E18" s="84">
        <v>200</v>
      </c>
      <c r="F18" s="74">
        <v>200</v>
      </c>
      <c r="G18" s="57">
        <v>4.078</v>
      </c>
      <c r="H18" s="58">
        <v>3.54</v>
      </c>
      <c r="I18" s="71">
        <v>17.58</v>
      </c>
      <c r="J18" s="202">
        <v>118.89</v>
      </c>
      <c r="K18" s="276">
        <v>0.056</v>
      </c>
      <c r="L18" s="213">
        <v>1.589</v>
      </c>
      <c r="M18" s="213">
        <v>24.44</v>
      </c>
      <c r="N18" s="215"/>
      <c r="O18" s="134">
        <v>152.22</v>
      </c>
      <c r="P18" s="213">
        <v>124.556</v>
      </c>
      <c r="Q18" s="126">
        <v>21.33</v>
      </c>
      <c r="R18" s="215">
        <v>0.478</v>
      </c>
    </row>
    <row r="19" spans="1:18" ht="25.5">
      <c r="A19" s="103"/>
      <c r="B19" s="61">
        <v>495</v>
      </c>
      <c r="C19" s="92" t="s">
        <v>48</v>
      </c>
      <c r="D19" s="5">
        <v>60</v>
      </c>
      <c r="E19" s="84">
        <v>60</v>
      </c>
      <c r="F19" s="74">
        <v>60</v>
      </c>
      <c r="G19" s="57">
        <v>3</v>
      </c>
      <c r="H19" s="58">
        <v>2.38</v>
      </c>
      <c r="I19" s="71">
        <v>41.33</v>
      </c>
      <c r="J19" s="202">
        <v>198.6</v>
      </c>
      <c r="K19" s="11">
        <v>0.054</v>
      </c>
      <c r="L19" s="47">
        <v>0.018</v>
      </c>
      <c r="M19" s="47"/>
      <c r="N19" s="12"/>
      <c r="O19" s="84">
        <v>8.82</v>
      </c>
      <c r="P19" s="47">
        <v>28.02</v>
      </c>
      <c r="Q19" s="47">
        <v>11.88</v>
      </c>
      <c r="R19" s="12">
        <v>0.684</v>
      </c>
    </row>
    <row r="20" spans="1:18" ht="12.75">
      <c r="A20" s="146"/>
      <c r="B20" s="147"/>
      <c r="C20" s="148" t="s">
        <v>13</v>
      </c>
      <c r="D20" s="149"/>
      <c r="E20" s="150"/>
      <c r="F20" s="151"/>
      <c r="G20" s="220">
        <f aca="true" t="shared" si="2" ref="G20:M20">SUM(G18:G19)</f>
        <v>7.078</v>
      </c>
      <c r="H20" s="221">
        <f t="shared" si="2"/>
        <v>5.92</v>
      </c>
      <c r="I20" s="222">
        <f t="shared" si="2"/>
        <v>58.91</v>
      </c>
      <c r="J20" s="223">
        <f t="shared" si="2"/>
        <v>317.49</v>
      </c>
      <c r="K20" s="242">
        <f t="shared" si="2"/>
        <v>0.11</v>
      </c>
      <c r="L20" s="232">
        <f t="shared" si="2"/>
        <v>1.607</v>
      </c>
      <c r="M20" s="232">
        <f t="shared" si="2"/>
        <v>24.44</v>
      </c>
      <c r="N20" s="224"/>
      <c r="O20" s="275">
        <f>SUM(O18:O19)</f>
        <v>161.04</v>
      </c>
      <c r="P20" s="232">
        <f>SUM(P18:P19)</f>
        <v>152.576</v>
      </c>
      <c r="Q20" s="238">
        <f>SUM(Q18:Q19)</f>
        <v>33.21</v>
      </c>
      <c r="R20" s="234">
        <f>SUM(R18:R19)</f>
        <v>1.162</v>
      </c>
    </row>
    <row r="21" spans="1:18" ht="14.25" thickBot="1">
      <c r="A21" s="25"/>
      <c r="B21" s="30"/>
      <c r="C21" s="93" t="s">
        <v>88</v>
      </c>
      <c r="D21" s="26"/>
      <c r="E21" s="85"/>
      <c r="F21" s="75"/>
      <c r="G21" s="228">
        <f>G17+G20</f>
        <v>55.758</v>
      </c>
      <c r="H21" s="229">
        <f>H17+H20</f>
        <v>55.65</v>
      </c>
      <c r="I21" s="230">
        <f>I17+I20</f>
        <v>232.14</v>
      </c>
      <c r="J21" s="231">
        <f>J17+J20</f>
        <v>1772.34</v>
      </c>
      <c r="K21" s="212"/>
      <c r="L21" s="209"/>
      <c r="M21" s="209"/>
      <c r="N21" s="210"/>
      <c r="O21" s="211"/>
      <c r="P21" s="209"/>
      <c r="Q21" s="209"/>
      <c r="R21" s="210"/>
    </row>
    <row r="22" spans="1:18" ht="12.75">
      <c r="A22" s="352" t="s">
        <v>20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4"/>
    </row>
    <row r="23" spans="1:18" ht="12.75">
      <c r="A23" s="102" t="s">
        <v>63</v>
      </c>
      <c r="B23" s="10"/>
      <c r="C23" s="107"/>
      <c r="D23" s="10"/>
      <c r="E23" s="89"/>
      <c r="F23" s="99"/>
      <c r="G23" s="78">
        <v>50.01</v>
      </c>
      <c r="H23" s="65">
        <v>46.92</v>
      </c>
      <c r="I23" s="70">
        <v>239.48</v>
      </c>
      <c r="J23" s="203">
        <v>1387.26</v>
      </c>
      <c r="K23" s="17"/>
      <c r="L23" s="42"/>
      <c r="M23" s="42"/>
      <c r="N23" s="18"/>
      <c r="O23" s="86"/>
      <c r="P23" s="42"/>
      <c r="Q23" s="42"/>
      <c r="R23" s="18"/>
    </row>
    <row r="24" spans="1:18" ht="12.75">
      <c r="A24" s="103" t="s">
        <v>64</v>
      </c>
      <c r="B24" s="10"/>
      <c r="C24" s="92" t="s">
        <v>51</v>
      </c>
      <c r="D24" s="5">
        <v>200</v>
      </c>
      <c r="E24" s="84">
        <v>216</v>
      </c>
      <c r="F24" s="74">
        <v>200</v>
      </c>
      <c r="G24" s="57">
        <v>5.8</v>
      </c>
      <c r="H24" s="58">
        <v>5</v>
      </c>
      <c r="I24" s="71">
        <v>22</v>
      </c>
      <c r="J24" s="202">
        <v>156</v>
      </c>
      <c r="K24" s="17">
        <v>0.06</v>
      </c>
      <c r="L24" s="42">
        <v>1.2</v>
      </c>
      <c r="M24" s="42">
        <v>20</v>
      </c>
      <c r="N24" s="18"/>
      <c r="O24" s="86">
        <v>248</v>
      </c>
      <c r="P24" s="42">
        <v>190</v>
      </c>
      <c r="Q24" s="42">
        <v>30</v>
      </c>
      <c r="R24" s="18">
        <v>0.2</v>
      </c>
    </row>
    <row r="25" spans="1:18" ht="38.25">
      <c r="A25" s="103"/>
      <c r="B25" s="61">
        <v>456</v>
      </c>
      <c r="C25" s="92" t="s">
        <v>49</v>
      </c>
      <c r="D25" s="5">
        <v>60</v>
      </c>
      <c r="E25" s="84">
        <v>60</v>
      </c>
      <c r="F25" s="74">
        <v>60</v>
      </c>
      <c r="G25" s="57">
        <v>3.58</v>
      </c>
      <c r="H25" s="58">
        <v>9.53</v>
      </c>
      <c r="I25" s="71">
        <v>27.98</v>
      </c>
      <c r="J25" s="202">
        <v>212</v>
      </c>
      <c r="K25" s="11">
        <v>0.06</v>
      </c>
      <c r="L25" s="47">
        <v>0.05</v>
      </c>
      <c r="M25" s="47">
        <v>61</v>
      </c>
      <c r="N25" s="12"/>
      <c r="O25" s="84">
        <v>25.4</v>
      </c>
      <c r="P25" s="47">
        <v>42.8</v>
      </c>
      <c r="Q25" s="47">
        <v>21.4</v>
      </c>
      <c r="R25" s="12">
        <v>0.86</v>
      </c>
    </row>
    <row r="26" spans="1:18" ht="12.75">
      <c r="A26" s="146"/>
      <c r="B26" s="147"/>
      <c r="C26" s="148" t="s">
        <v>13</v>
      </c>
      <c r="D26" s="149"/>
      <c r="E26" s="150"/>
      <c r="F26" s="151"/>
      <c r="G26" s="220">
        <f aca="true" t="shared" si="3" ref="G26:M26">SUM(G24:G25)</f>
        <v>9.379999999999999</v>
      </c>
      <c r="H26" s="221">
        <f t="shared" si="3"/>
        <v>14.53</v>
      </c>
      <c r="I26" s="222">
        <f t="shared" si="3"/>
        <v>49.980000000000004</v>
      </c>
      <c r="J26" s="223">
        <f t="shared" si="3"/>
        <v>368</v>
      </c>
      <c r="K26" s="48">
        <f t="shared" si="3"/>
        <v>0.12</v>
      </c>
      <c r="L26" s="67">
        <f t="shared" si="3"/>
        <v>1.25</v>
      </c>
      <c r="M26" s="67">
        <f t="shared" si="3"/>
        <v>81</v>
      </c>
      <c r="N26" s="224"/>
      <c r="O26" s="128">
        <f>SUM(O24:O25)</f>
        <v>273.4</v>
      </c>
      <c r="P26" s="67">
        <f>SUM(P24:P25)</f>
        <v>232.8</v>
      </c>
      <c r="Q26" s="67">
        <f>SUM(Q24:Q25)</f>
        <v>51.4</v>
      </c>
      <c r="R26" s="224">
        <f>SUM(R24:R25)</f>
        <v>1.06</v>
      </c>
    </row>
    <row r="27" spans="1:18" ht="14.25" thickBot="1">
      <c r="A27" s="25"/>
      <c r="B27" s="30"/>
      <c r="C27" s="93" t="s">
        <v>88</v>
      </c>
      <c r="D27" s="26"/>
      <c r="E27" s="85"/>
      <c r="F27" s="75"/>
      <c r="G27" s="228">
        <f>G23+G26</f>
        <v>59.39</v>
      </c>
      <c r="H27" s="229">
        <f>H23+H26</f>
        <v>61.45</v>
      </c>
      <c r="I27" s="230">
        <f>I23+I26</f>
        <v>289.46</v>
      </c>
      <c r="J27" s="231">
        <f>J23+J26</f>
        <v>1755.26</v>
      </c>
      <c r="K27" s="212"/>
      <c r="L27" s="209"/>
      <c r="M27" s="209"/>
      <c r="N27" s="210"/>
      <c r="O27" s="211"/>
      <c r="P27" s="209"/>
      <c r="Q27" s="209"/>
      <c r="R27" s="210"/>
    </row>
    <row r="28" spans="1:18" ht="12.75">
      <c r="A28" s="333" t="s">
        <v>21</v>
      </c>
      <c r="B28" s="334"/>
      <c r="C28" s="334"/>
      <c r="D28" s="334"/>
      <c r="E28" s="334"/>
      <c r="F28" s="334"/>
      <c r="G28" s="334"/>
      <c r="H28" s="334"/>
      <c r="I28" s="334"/>
      <c r="J28" s="334"/>
      <c r="K28" s="205"/>
      <c r="L28" s="206"/>
      <c r="M28" s="206"/>
      <c r="N28" s="207"/>
      <c r="O28" s="206"/>
      <c r="P28" s="206"/>
      <c r="Q28" s="206"/>
      <c r="R28" s="207"/>
    </row>
    <row r="29" spans="1:18" ht="12.75">
      <c r="A29" s="102" t="s">
        <v>63</v>
      </c>
      <c r="B29" s="10"/>
      <c r="C29" s="107"/>
      <c r="D29" s="10"/>
      <c r="E29" s="89"/>
      <c r="F29" s="99"/>
      <c r="G29" s="78">
        <v>45.875</v>
      </c>
      <c r="H29" s="65">
        <v>49.25</v>
      </c>
      <c r="I29" s="70">
        <v>173.065</v>
      </c>
      <c r="J29" s="203">
        <v>1409.82</v>
      </c>
      <c r="K29" s="17"/>
      <c r="L29" s="42"/>
      <c r="M29" s="42"/>
      <c r="N29" s="18"/>
      <c r="O29" s="86"/>
      <c r="P29" s="42"/>
      <c r="Q29" s="42"/>
      <c r="R29" s="18"/>
    </row>
    <row r="30" spans="1:18" ht="12.75">
      <c r="A30" s="103" t="s">
        <v>64</v>
      </c>
      <c r="B30" s="19">
        <v>399</v>
      </c>
      <c r="C30" s="92" t="s">
        <v>53</v>
      </c>
      <c r="D30" s="5">
        <v>200</v>
      </c>
      <c r="E30" s="84">
        <v>200</v>
      </c>
      <c r="F30" s="74">
        <v>200</v>
      </c>
      <c r="G30" s="57">
        <v>1.4</v>
      </c>
      <c r="H30" s="58">
        <v>0.4</v>
      </c>
      <c r="I30" s="71">
        <v>22.8</v>
      </c>
      <c r="J30" s="202">
        <v>100</v>
      </c>
      <c r="K30" s="276">
        <v>0.022</v>
      </c>
      <c r="L30" s="278">
        <v>14.8</v>
      </c>
      <c r="M30" s="213"/>
      <c r="N30" s="215"/>
      <c r="O30" s="283">
        <v>34</v>
      </c>
      <c r="P30" s="279">
        <v>36</v>
      </c>
      <c r="Q30" s="279">
        <v>12</v>
      </c>
      <c r="R30" s="281">
        <v>0.6</v>
      </c>
    </row>
    <row r="31" spans="1:18" ht="38.25">
      <c r="A31" s="102"/>
      <c r="B31" s="61">
        <v>454</v>
      </c>
      <c r="C31" s="92" t="s">
        <v>77</v>
      </c>
      <c r="D31" s="5">
        <v>100</v>
      </c>
      <c r="E31" s="84">
        <v>100</v>
      </c>
      <c r="F31" s="74">
        <v>100</v>
      </c>
      <c r="G31" s="57">
        <v>11.16</v>
      </c>
      <c r="H31" s="58">
        <v>5.12</v>
      </c>
      <c r="I31" s="71">
        <v>38.98</v>
      </c>
      <c r="J31" s="202">
        <v>246</v>
      </c>
      <c r="K31" s="11">
        <v>0.1</v>
      </c>
      <c r="L31" s="47">
        <v>0.02</v>
      </c>
      <c r="M31" s="47">
        <v>24</v>
      </c>
      <c r="N31" s="12"/>
      <c r="O31" s="84">
        <v>59.2</v>
      </c>
      <c r="P31" s="47">
        <v>110.6</v>
      </c>
      <c r="Q31" s="47">
        <v>28</v>
      </c>
      <c r="R31" s="12">
        <v>1.16</v>
      </c>
    </row>
    <row r="32" spans="1:18" ht="12.75">
      <c r="A32" s="146"/>
      <c r="B32" s="147"/>
      <c r="C32" s="148" t="s">
        <v>13</v>
      </c>
      <c r="D32" s="149"/>
      <c r="E32" s="150"/>
      <c r="F32" s="151"/>
      <c r="G32" s="220">
        <f aca="true" t="shared" si="4" ref="G32:M32">SUM(G30:G31)</f>
        <v>12.56</v>
      </c>
      <c r="H32" s="221">
        <f t="shared" si="4"/>
        <v>5.5200000000000005</v>
      </c>
      <c r="I32" s="222">
        <f t="shared" si="4"/>
        <v>61.78</v>
      </c>
      <c r="J32" s="223">
        <f t="shared" si="4"/>
        <v>346</v>
      </c>
      <c r="K32" s="242">
        <f t="shared" si="4"/>
        <v>0.122</v>
      </c>
      <c r="L32" s="239">
        <f t="shared" si="4"/>
        <v>14.82</v>
      </c>
      <c r="M32" s="280">
        <f t="shared" si="4"/>
        <v>24</v>
      </c>
      <c r="N32" s="224"/>
      <c r="O32" s="284">
        <f>SUM(O30:O31)</f>
        <v>93.2</v>
      </c>
      <c r="P32" s="280">
        <f>SUM(P30:P31)</f>
        <v>146.6</v>
      </c>
      <c r="Q32" s="280">
        <f>SUM(Q30:Q31)</f>
        <v>40</v>
      </c>
      <c r="R32" s="282">
        <f>SUM(R30:R31)</f>
        <v>1.7599999999999998</v>
      </c>
    </row>
    <row r="33" spans="1:18" ht="14.25" thickBot="1">
      <c r="A33" s="25"/>
      <c r="B33" s="30"/>
      <c r="C33" s="93" t="s">
        <v>88</v>
      </c>
      <c r="D33" s="26"/>
      <c r="E33" s="85"/>
      <c r="F33" s="75"/>
      <c r="G33" s="228">
        <f>G29+G32</f>
        <v>58.435</v>
      </c>
      <c r="H33" s="229">
        <f>H29+H32</f>
        <v>54.77</v>
      </c>
      <c r="I33" s="230">
        <f>I29+I32</f>
        <v>234.845</v>
      </c>
      <c r="J33" s="231">
        <f>J29+J32</f>
        <v>1755.82</v>
      </c>
      <c r="K33" s="212"/>
      <c r="L33" s="209"/>
      <c r="M33" s="209"/>
      <c r="N33" s="210"/>
      <c r="O33" s="211"/>
      <c r="P33" s="209"/>
      <c r="Q33" s="209"/>
      <c r="R33" s="210"/>
    </row>
    <row r="34" spans="1:18" ht="13.5" thickBot="1">
      <c r="A34" s="347"/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9"/>
    </row>
    <row r="35" spans="1:18" ht="14.25" thickBot="1">
      <c r="A35" s="104"/>
      <c r="B35" s="37"/>
      <c r="C35" s="108" t="s">
        <v>14</v>
      </c>
      <c r="D35" s="39"/>
      <c r="E35" s="109"/>
      <c r="F35" s="77"/>
      <c r="G35" s="20">
        <f>(G9+G15+G21+G27+G33)/5</f>
        <v>57.8384</v>
      </c>
      <c r="H35" s="98">
        <f>(H9+H15+H21+H27+H33)/5</f>
        <v>58.434000000000005</v>
      </c>
      <c r="I35" s="101">
        <f>(I9+I15+I21+I27+I33)/5</f>
        <v>255.93400000000003</v>
      </c>
      <c r="J35" s="261">
        <f>(J9+J15+J21+J27+J33)/5</f>
        <v>1761.89</v>
      </c>
      <c r="K35" s="263"/>
      <c r="L35" s="264"/>
      <c r="M35" s="264"/>
      <c r="N35" s="265"/>
      <c r="O35" s="266"/>
      <c r="P35" s="264"/>
      <c r="Q35" s="264"/>
      <c r="R35" s="265"/>
    </row>
    <row r="36" spans="1:18" ht="14.25" thickBot="1">
      <c r="A36" s="187"/>
      <c r="B36" s="32"/>
      <c r="C36" s="316" t="s">
        <v>87</v>
      </c>
      <c r="D36" s="33"/>
      <c r="E36" s="182"/>
      <c r="F36" s="183"/>
      <c r="G36" s="184">
        <v>57.75</v>
      </c>
      <c r="H36" s="185">
        <v>59.25</v>
      </c>
      <c r="I36" s="186">
        <v>251.25</v>
      </c>
      <c r="J36" s="277">
        <v>1762.5</v>
      </c>
      <c r="K36" s="267"/>
      <c r="L36" s="268"/>
      <c r="M36" s="268"/>
      <c r="N36" s="269"/>
      <c r="O36" s="270"/>
      <c r="P36" s="268"/>
      <c r="Q36" s="268"/>
      <c r="R36" s="269"/>
    </row>
    <row r="37" spans="1:18" ht="14.25" thickBot="1">
      <c r="A37" s="165"/>
      <c r="B37" s="166"/>
      <c r="C37" s="317" t="s">
        <v>97</v>
      </c>
      <c r="D37" s="168"/>
      <c r="E37" s="169"/>
      <c r="F37" s="170"/>
      <c r="G37" s="194">
        <f>(G35-G36)*100/G36</f>
        <v>0.15307359307359314</v>
      </c>
      <c r="H37" s="194">
        <f>(H35-H36)*100/H36</f>
        <v>-1.37721518987341</v>
      </c>
      <c r="I37" s="194">
        <f>(I35-I36)*100/I36</f>
        <v>1.8642786069651844</v>
      </c>
      <c r="J37" s="194">
        <f>(J35-J36)*100/J36</f>
        <v>-0.03460992907800851</v>
      </c>
      <c r="K37" s="263"/>
      <c r="L37" s="264"/>
      <c r="M37" s="264"/>
      <c r="N37" s="265"/>
      <c r="O37" s="266"/>
      <c r="P37" s="264"/>
      <c r="Q37" s="264"/>
      <c r="R37" s="265"/>
    </row>
    <row r="38" spans="7:10" ht="12.75">
      <c r="G38" s="3"/>
      <c r="H38" s="3"/>
      <c r="I38" s="3"/>
      <c r="J38" s="3"/>
    </row>
    <row r="39" spans="7:10" ht="12.75">
      <c r="G39" s="3"/>
      <c r="H39" s="3"/>
      <c r="I39" s="3"/>
      <c r="J39" s="3"/>
    </row>
    <row r="41" spans="7:10" ht="12.75">
      <c r="G41" s="3"/>
      <c r="H41" s="3"/>
      <c r="I41" s="3"/>
      <c r="J41" s="3"/>
    </row>
  </sheetData>
  <sheetProtection/>
  <mergeCells count="14">
    <mergeCell ref="A4:R4"/>
    <mergeCell ref="A10:R10"/>
    <mergeCell ref="A22:R22"/>
    <mergeCell ref="A16:R16"/>
    <mergeCell ref="A34:R34"/>
    <mergeCell ref="C2:C3"/>
    <mergeCell ref="D2:D3"/>
    <mergeCell ref="E2:F2"/>
    <mergeCell ref="G2:I2"/>
    <mergeCell ref="K2:N2"/>
    <mergeCell ref="O2:R2"/>
    <mergeCell ref="J2:J3"/>
    <mergeCell ref="A28:J28"/>
    <mergeCell ref="B2:B3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R41"/>
  <sheetViews>
    <sheetView zoomScale="96" zoomScaleNormal="96" zoomScalePageLayoutView="0" workbookViewId="0" topLeftCell="A1">
      <pane ySplit="3" topLeftCell="A4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9.28125" style="2" customWidth="1"/>
    <col min="2" max="2" width="9.140625" style="6" customWidth="1"/>
    <col min="3" max="3" width="27.57421875" style="6" customWidth="1"/>
    <col min="4" max="6" width="9.140625" style="6" customWidth="1"/>
    <col min="7" max="10" width="9.7109375" style="6" customWidth="1"/>
    <col min="11" max="16384" width="9.140625" style="6" customWidth="1"/>
  </cols>
  <sheetData>
    <row r="1" ht="13.5" thickBot="1"/>
    <row r="2" spans="1:18" ht="12.75" customHeight="1">
      <c r="A2" s="64" t="s">
        <v>67</v>
      </c>
      <c r="B2" s="343" t="s">
        <v>2</v>
      </c>
      <c r="C2" s="343" t="s">
        <v>1</v>
      </c>
      <c r="D2" s="343" t="s">
        <v>3</v>
      </c>
      <c r="E2" s="351" t="s">
        <v>6</v>
      </c>
      <c r="F2" s="355"/>
      <c r="G2" s="328" t="s">
        <v>33</v>
      </c>
      <c r="H2" s="329"/>
      <c r="I2" s="330"/>
      <c r="J2" s="343" t="s">
        <v>4</v>
      </c>
      <c r="K2" s="336" t="s">
        <v>93</v>
      </c>
      <c r="L2" s="337"/>
      <c r="M2" s="337"/>
      <c r="N2" s="338"/>
      <c r="O2" s="328" t="s">
        <v>41</v>
      </c>
      <c r="P2" s="329"/>
      <c r="Q2" s="329"/>
      <c r="R2" s="330"/>
    </row>
    <row r="3" spans="1:18" ht="26.25" thickBot="1">
      <c r="A3" s="111" t="s">
        <v>68</v>
      </c>
      <c r="B3" s="350"/>
      <c r="C3" s="350"/>
      <c r="D3" s="350"/>
      <c r="E3" s="23" t="s">
        <v>7</v>
      </c>
      <c r="F3" s="24" t="s">
        <v>8</v>
      </c>
      <c r="G3" s="162" t="s">
        <v>34</v>
      </c>
      <c r="H3" s="163" t="s">
        <v>35</v>
      </c>
      <c r="I3" s="164" t="s">
        <v>36</v>
      </c>
      <c r="J3" s="350"/>
      <c r="K3" s="271" t="s">
        <v>94</v>
      </c>
      <c r="L3" s="272" t="s">
        <v>91</v>
      </c>
      <c r="M3" s="272" t="s">
        <v>90</v>
      </c>
      <c r="N3" s="273" t="s">
        <v>92</v>
      </c>
      <c r="O3" s="271" t="s">
        <v>32</v>
      </c>
      <c r="P3" s="274" t="s">
        <v>38</v>
      </c>
      <c r="Q3" s="272" t="s">
        <v>39</v>
      </c>
      <c r="R3" s="273" t="s">
        <v>40</v>
      </c>
    </row>
    <row r="4" spans="1:18" ht="12.75">
      <c r="A4" s="333" t="s">
        <v>54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5"/>
    </row>
    <row r="5" spans="1:18" ht="12.75">
      <c r="A5" s="102" t="s">
        <v>63</v>
      </c>
      <c r="B5" s="10"/>
      <c r="C5" s="107"/>
      <c r="D5" s="19"/>
      <c r="E5" s="116"/>
      <c r="F5" s="44"/>
      <c r="G5" s="78">
        <v>49.89</v>
      </c>
      <c r="H5" s="65">
        <v>44.88</v>
      </c>
      <c r="I5" s="66">
        <v>190.84</v>
      </c>
      <c r="J5" s="286">
        <v>1389.61</v>
      </c>
      <c r="K5" s="17"/>
      <c r="L5" s="42"/>
      <c r="M5" s="42"/>
      <c r="N5" s="18"/>
      <c r="O5" s="86"/>
      <c r="P5" s="42"/>
      <c r="Q5" s="42"/>
      <c r="R5" s="18"/>
    </row>
    <row r="6" spans="1:18" ht="25.5" customHeight="1">
      <c r="A6" s="103" t="s">
        <v>64</v>
      </c>
      <c r="B6" s="10"/>
      <c r="C6" s="120" t="s">
        <v>61</v>
      </c>
      <c r="D6" s="5">
        <v>200</v>
      </c>
      <c r="E6" s="11">
        <v>216</v>
      </c>
      <c r="F6" s="12">
        <v>200</v>
      </c>
      <c r="G6" s="57">
        <v>5.6</v>
      </c>
      <c r="H6" s="58">
        <v>6.4</v>
      </c>
      <c r="I6" s="59">
        <v>8</v>
      </c>
      <c r="J6" s="201">
        <v>112</v>
      </c>
      <c r="K6" s="240">
        <v>0.078</v>
      </c>
      <c r="L6" s="235">
        <v>1.6</v>
      </c>
      <c r="M6" s="285">
        <v>40</v>
      </c>
      <c r="N6" s="246"/>
      <c r="O6" s="288">
        <v>240</v>
      </c>
      <c r="P6" s="285">
        <v>196</v>
      </c>
      <c r="Q6" s="285">
        <v>30</v>
      </c>
      <c r="R6" s="241">
        <v>0.2</v>
      </c>
    </row>
    <row r="7" spans="1:18" ht="12.75">
      <c r="A7" s="103"/>
      <c r="B7" s="10"/>
      <c r="C7" s="92"/>
      <c r="D7" s="5"/>
      <c r="E7" s="11">
        <v>5</v>
      </c>
      <c r="F7" s="12">
        <v>5</v>
      </c>
      <c r="G7" s="57">
        <v>0</v>
      </c>
      <c r="H7" s="58">
        <v>0</v>
      </c>
      <c r="I7" s="59">
        <v>4.99</v>
      </c>
      <c r="J7" s="201">
        <v>19.95</v>
      </c>
      <c r="K7" s="17"/>
      <c r="L7" s="42"/>
      <c r="M7" s="42"/>
      <c r="N7" s="18"/>
      <c r="O7" s="86">
        <v>0.15</v>
      </c>
      <c r="P7" s="42"/>
      <c r="Q7" s="42"/>
      <c r="R7" s="18">
        <v>0.015</v>
      </c>
    </row>
    <row r="8" spans="1:18" ht="12.75">
      <c r="A8" s="102"/>
      <c r="B8" s="61">
        <v>468</v>
      </c>
      <c r="C8" s="92" t="s">
        <v>60</v>
      </c>
      <c r="D8" s="5">
        <v>70</v>
      </c>
      <c r="E8" s="11">
        <v>70</v>
      </c>
      <c r="F8" s="12">
        <v>70</v>
      </c>
      <c r="G8" s="57">
        <v>5.362</v>
      </c>
      <c r="H8" s="58">
        <v>6.902</v>
      </c>
      <c r="I8" s="59">
        <v>37.59</v>
      </c>
      <c r="J8" s="201">
        <v>233.8</v>
      </c>
      <c r="K8" s="17">
        <v>0.084</v>
      </c>
      <c r="L8" s="42">
        <v>0.03</v>
      </c>
      <c r="M8" s="42">
        <v>19.6</v>
      </c>
      <c r="N8" s="18"/>
      <c r="O8" s="86">
        <v>28</v>
      </c>
      <c r="P8" s="42">
        <v>66.64</v>
      </c>
      <c r="Q8" s="42">
        <v>21</v>
      </c>
      <c r="R8" s="18">
        <v>1.106</v>
      </c>
    </row>
    <row r="9" spans="1:18" ht="12.75">
      <c r="A9" s="146"/>
      <c r="B9" s="147"/>
      <c r="C9" s="148" t="s">
        <v>13</v>
      </c>
      <c r="D9" s="149"/>
      <c r="E9" s="150"/>
      <c r="F9" s="151"/>
      <c r="G9" s="220">
        <f aca="true" t="shared" si="0" ref="G9:M9">SUM(G6:G8)</f>
        <v>10.962</v>
      </c>
      <c r="H9" s="221">
        <f t="shared" si="0"/>
        <v>13.302</v>
      </c>
      <c r="I9" s="222">
        <f t="shared" si="0"/>
        <v>50.580000000000005</v>
      </c>
      <c r="J9" s="223">
        <f t="shared" si="0"/>
        <v>365.75</v>
      </c>
      <c r="K9" s="242">
        <f t="shared" si="0"/>
        <v>0.162</v>
      </c>
      <c r="L9" s="239">
        <f t="shared" si="0"/>
        <v>1.6300000000000001</v>
      </c>
      <c r="M9" s="280">
        <f t="shared" si="0"/>
        <v>59.6</v>
      </c>
      <c r="N9" s="224"/>
      <c r="O9" s="284">
        <f>SUM(O6:O8)</f>
        <v>268.15</v>
      </c>
      <c r="P9" s="280">
        <f>SUM(P6:P8)</f>
        <v>262.64</v>
      </c>
      <c r="Q9" s="280">
        <f>SUM(Q6:Q8)</f>
        <v>51</v>
      </c>
      <c r="R9" s="282">
        <f>SUM(R6:R8)</f>
        <v>1.3210000000000002</v>
      </c>
    </row>
    <row r="10" spans="1:18" ht="14.25" thickBot="1">
      <c r="A10" s="90"/>
      <c r="B10" s="88"/>
      <c r="C10" s="97" t="s">
        <v>88</v>
      </c>
      <c r="D10" s="110"/>
      <c r="E10" s="87"/>
      <c r="F10" s="83"/>
      <c r="G10" s="250">
        <f>G5+G9</f>
        <v>60.852000000000004</v>
      </c>
      <c r="H10" s="251">
        <f>H5+H9</f>
        <v>58.182</v>
      </c>
      <c r="I10" s="252">
        <f>I5+I9</f>
        <v>241.42000000000002</v>
      </c>
      <c r="J10" s="253">
        <f>J5+J9</f>
        <v>1755.36</v>
      </c>
      <c r="K10" s="289"/>
      <c r="L10" s="290"/>
      <c r="M10" s="290"/>
      <c r="N10" s="291"/>
      <c r="O10" s="292"/>
      <c r="P10" s="290"/>
      <c r="Q10" s="290"/>
      <c r="R10" s="291"/>
    </row>
    <row r="11" spans="1:18" ht="12.75">
      <c r="A11" s="333" t="s">
        <v>55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5"/>
    </row>
    <row r="12" spans="1:18" ht="12.75">
      <c r="A12" s="102" t="s">
        <v>63</v>
      </c>
      <c r="B12" s="10"/>
      <c r="C12" s="107"/>
      <c r="D12" s="10"/>
      <c r="E12" s="116"/>
      <c r="F12" s="44"/>
      <c r="G12" s="78">
        <v>49.53</v>
      </c>
      <c r="H12" s="65">
        <v>45.88</v>
      </c>
      <c r="I12" s="66">
        <v>171.05</v>
      </c>
      <c r="J12" s="286">
        <v>1356.33</v>
      </c>
      <c r="K12" s="116"/>
      <c r="L12" s="43"/>
      <c r="M12" s="43"/>
      <c r="N12" s="44"/>
      <c r="O12" s="89"/>
      <c r="P12" s="43"/>
      <c r="Q12" s="43"/>
      <c r="R12" s="44"/>
    </row>
    <row r="13" spans="1:18" ht="25.5">
      <c r="A13" s="103" t="s">
        <v>64</v>
      </c>
      <c r="B13" s="10"/>
      <c r="C13" s="92" t="s">
        <v>24</v>
      </c>
      <c r="D13" s="5">
        <v>200</v>
      </c>
      <c r="E13" s="11">
        <v>200</v>
      </c>
      <c r="F13" s="12">
        <v>200</v>
      </c>
      <c r="G13" s="57">
        <v>5.6</v>
      </c>
      <c r="H13" s="58">
        <v>6.4</v>
      </c>
      <c r="I13" s="59">
        <v>9.4</v>
      </c>
      <c r="J13" s="201">
        <v>118</v>
      </c>
      <c r="K13" s="11">
        <v>0.089</v>
      </c>
      <c r="L13" s="47">
        <v>2.73</v>
      </c>
      <c r="M13" s="47">
        <v>42.22</v>
      </c>
      <c r="N13" s="12"/>
      <c r="O13" s="84">
        <v>252</v>
      </c>
      <c r="P13" s="47">
        <v>189</v>
      </c>
      <c r="Q13" s="47">
        <v>29.44</v>
      </c>
      <c r="R13" s="12">
        <v>0.21</v>
      </c>
    </row>
    <row r="14" spans="1:18" ht="12.75">
      <c r="A14" s="103"/>
      <c r="B14" s="61">
        <v>494</v>
      </c>
      <c r="C14" s="92" t="s">
        <v>73</v>
      </c>
      <c r="D14" s="5">
        <v>85</v>
      </c>
      <c r="E14" s="11">
        <v>85</v>
      </c>
      <c r="F14" s="12">
        <v>85</v>
      </c>
      <c r="G14" s="57">
        <v>4.785</v>
      </c>
      <c r="H14" s="58">
        <v>3.84</v>
      </c>
      <c r="I14" s="59">
        <v>59.15</v>
      </c>
      <c r="J14" s="201">
        <v>290.7</v>
      </c>
      <c r="K14" s="17">
        <v>0.085</v>
      </c>
      <c r="L14" s="42"/>
      <c r="M14" s="42"/>
      <c r="N14" s="18"/>
      <c r="O14" s="86">
        <v>12.665</v>
      </c>
      <c r="P14" s="42">
        <v>44.285</v>
      </c>
      <c r="Q14" s="42">
        <v>18.36</v>
      </c>
      <c r="R14" s="18">
        <v>0.969</v>
      </c>
    </row>
    <row r="15" spans="1:18" ht="12.75">
      <c r="A15" s="146"/>
      <c r="B15" s="147"/>
      <c r="C15" s="148" t="s">
        <v>13</v>
      </c>
      <c r="D15" s="149"/>
      <c r="E15" s="150"/>
      <c r="F15" s="151"/>
      <c r="G15" s="220">
        <f aca="true" t="shared" si="1" ref="G15:M15">SUM(G13:G14)</f>
        <v>10.385</v>
      </c>
      <c r="H15" s="221">
        <f t="shared" si="1"/>
        <v>10.24</v>
      </c>
      <c r="I15" s="222">
        <f t="shared" si="1"/>
        <v>68.55</v>
      </c>
      <c r="J15" s="223">
        <f t="shared" si="1"/>
        <v>408.7</v>
      </c>
      <c r="K15" s="48">
        <f t="shared" si="1"/>
        <v>0.174</v>
      </c>
      <c r="L15" s="67">
        <f t="shared" si="1"/>
        <v>2.73</v>
      </c>
      <c r="M15" s="67">
        <f t="shared" si="1"/>
        <v>42.22</v>
      </c>
      <c r="N15" s="224"/>
      <c r="O15" s="128">
        <f>SUM(O13:O14)</f>
        <v>264.665</v>
      </c>
      <c r="P15" s="67">
        <f>SUM(P13:P14)</f>
        <v>233.285</v>
      </c>
      <c r="Q15" s="67">
        <f>SUM(Q13:Q14)</f>
        <v>47.8</v>
      </c>
      <c r="R15" s="224">
        <f>SUM(R13:R14)</f>
        <v>1.179</v>
      </c>
    </row>
    <row r="16" spans="1:18" ht="14.25" thickBot="1">
      <c r="A16" s="90"/>
      <c r="B16" s="88"/>
      <c r="C16" s="97" t="s">
        <v>88</v>
      </c>
      <c r="D16" s="110"/>
      <c r="E16" s="87"/>
      <c r="F16" s="83"/>
      <c r="G16" s="100">
        <f>G12+G15</f>
        <v>59.915</v>
      </c>
      <c r="H16" s="62">
        <f>H12+H15</f>
        <v>56.120000000000005</v>
      </c>
      <c r="I16" s="63">
        <f>I12+I15</f>
        <v>239.60000000000002</v>
      </c>
      <c r="J16" s="293">
        <f>J12+J15</f>
        <v>1765.03</v>
      </c>
      <c r="K16" s="289"/>
      <c r="L16" s="290"/>
      <c r="M16" s="290"/>
      <c r="N16" s="291"/>
      <c r="O16" s="292"/>
      <c r="P16" s="290"/>
      <c r="Q16" s="290"/>
      <c r="R16" s="291"/>
    </row>
    <row r="17" spans="1:18" ht="12.75">
      <c r="A17" s="333" t="s">
        <v>56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5"/>
    </row>
    <row r="18" spans="1:18" ht="12.75">
      <c r="A18" s="102" t="s">
        <v>63</v>
      </c>
      <c r="B18" s="10"/>
      <c r="C18" s="107"/>
      <c r="D18" s="10"/>
      <c r="E18" s="116"/>
      <c r="F18" s="44"/>
      <c r="G18" s="78">
        <v>48.02</v>
      </c>
      <c r="H18" s="65">
        <v>45.86</v>
      </c>
      <c r="I18" s="66">
        <v>207.64</v>
      </c>
      <c r="J18" s="286">
        <v>1428.08</v>
      </c>
      <c r="K18" s="116"/>
      <c r="L18" s="43"/>
      <c r="M18" s="43"/>
      <c r="N18" s="44"/>
      <c r="O18" s="89"/>
      <c r="P18" s="43"/>
      <c r="Q18" s="43"/>
      <c r="R18" s="44"/>
    </row>
    <row r="19" spans="1:18" ht="25.5">
      <c r="A19" s="103" t="s">
        <v>64</v>
      </c>
      <c r="B19" s="19"/>
      <c r="C19" s="120" t="s">
        <v>25</v>
      </c>
      <c r="D19" s="5">
        <v>200</v>
      </c>
      <c r="E19" s="11">
        <v>206</v>
      </c>
      <c r="F19" s="12">
        <v>200</v>
      </c>
      <c r="G19" s="57">
        <v>5.6</v>
      </c>
      <c r="H19" s="58">
        <v>6.4</v>
      </c>
      <c r="I19" s="59">
        <v>8.5</v>
      </c>
      <c r="J19" s="201">
        <v>112</v>
      </c>
      <c r="K19" s="11">
        <v>0.06</v>
      </c>
      <c r="L19" s="47">
        <v>1.6</v>
      </c>
      <c r="M19" s="47">
        <v>44</v>
      </c>
      <c r="N19" s="12"/>
      <c r="O19" s="84">
        <v>236</v>
      </c>
      <c r="P19" s="47">
        <v>192</v>
      </c>
      <c r="Q19" s="47">
        <v>32</v>
      </c>
      <c r="R19" s="12">
        <v>0.2</v>
      </c>
    </row>
    <row r="20" spans="1:18" ht="12.75">
      <c r="A20" s="103"/>
      <c r="B20" s="61">
        <v>452</v>
      </c>
      <c r="C20" s="92" t="s">
        <v>72</v>
      </c>
      <c r="D20" s="5">
        <v>65</v>
      </c>
      <c r="E20" s="11">
        <v>65</v>
      </c>
      <c r="F20" s="12">
        <v>65</v>
      </c>
      <c r="G20" s="57">
        <v>5.23</v>
      </c>
      <c r="H20" s="58">
        <v>7.72</v>
      </c>
      <c r="I20" s="59">
        <v>22.5</v>
      </c>
      <c r="J20" s="201">
        <v>180</v>
      </c>
      <c r="K20" s="17">
        <v>0.08</v>
      </c>
      <c r="L20" s="42">
        <v>0.22</v>
      </c>
      <c r="M20" s="42">
        <v>32</v>
      </c>
      <c r="N20" s="18"/>
      <c r="O20" s="86">
        <v>56.8</v>
      </c>
      <c r="P20" s="42">
        <v>79.1</v>
      </c>
      <c r="Q20" s="42">
        <v>18.9</v>
      </c>
      <c r="R20" s="18">
        <v>0.74</v>
      </c>
    </row>
    <row r="21" spans="1:18" ht="12.75">
      <c r="A21" s="102"/>
      <c r="B21" s="61">
        <v>368</v>
      </c>
      <c r="C21" s="96" t="s">
        <v>27</v>
      </c>
      <c r="D21" s="16">
        <v>100</v>
      </c>
      <c r="E21" s="17">
        <v>100</v>
      </c>
      <c r="F21" s="18">
        <v>100</v>
      </c>
      <c r="G21" s="57">
        <v>0.4</v>
      </c>
      <c r="H21" s="58">
        <v>0.3</v>
      </c>
      <c r="I21" s="59">
        <v>10.3</v>
      </c>
      <c r="J21" s="201">
        <v>46</v>
      </c>
      <c r="K21" s="17">
        <v>0.03</v>
      </c>
      <c r="L21" s="42">
        <v>5</v>
      </c>
      <c r="M21" s="42"/>
      <c r="N21" s="18"/>
      <c r="O21" s="86">
        <v>19</v>
      </c>
      <c r="P21" s="42">
        <v>16</v>
      </c>
      <c r="Q21" s="42">
        <v>12</v>
      </c>
      <c r="R21" s="18">
        <v>2.3</v>
      </c>
    </row>
    <row r="22" spans="1:18" ht="12.75">
      <c r="A22" s="146"/>
      <c r="B22" s="147"/>
      <c r="C22" s="148" t="s">
        <v>13</v>
      </c>
      <c r="D22" s="149"/>
      <c r="E22" s="150"/>
      <c r="F22" s="151"/>
      <c r="G22" s="220">
        <f aca="true" t="shared" si="2" ref="G22:M22">SUM(G19:G21)</f>
        <v>11.23</v>
      </c>
      <c r="H22" s="221">
        <f t="shared" si="2"/>
        <v>14.420000000000002</v>
      </c>
      <c r="I22" s="222">
        <f t="shared" si="2"/>
        <v>41.3</v>
      </c>
      <c r="J22" s="223">
        <f t="shared" si="2"/>
        <v>338</v>
      </c>
      <c r="K22" s="48">
        <f t="shared" si="2"/>
        <v>0.17</v>
      </c>
      <c r="L22" s="67">
        <f t="shared" si="2"/>
        <v>6.82</v>
      </c>
      <c r="M22" s="67">
        <f t="shared" si="2"/>
        <v>76</v>
      </c>
      <c r="N22" s="224"/>
      <c r="O22" s="128">
        <f>SUM(O19:O21)</f>
        <v>311.8</v>
      </c>
      <c r="P22" s="67">
        <f>SUM(P19:P21)</f>
        <v>287.1</v>
      </c>
      <c r="Q22" s="67">
        <f>SUM(Q19:Q21)</f>
        <v>62.9</v>
      </c>
      <c r="R22" s="224">
        <f>SUM(R19:R21)</f>
        <v>3.2399999999999998</v>
      </c>
    </row>
    <row r="23" spans="1:18" ht="14.25" thickBot="1">
      <c r="A23" s="25"/>
      <c r="B23" s="30"/>
      <c r="C23" s="93" t="s">
        <v>88</v>
      </c>
      <c r="D23" s="26"/>
      <c r="E23" s="85"/>
      <c r="F23" s="75"/>
      <c r="G23" s="27">
        <f>G18+G22</f>
        <v>59.25</v>
      </c>
      <c r="H23" s="28">
        <f>H18+H22</f>
        <v>60.28</v>
      </c>
      <c r="I23" s="29">
        <f>I18+I22</f>
        <v>248.94</v>
      </c>
      <c r="J23" s="204">
        <f>J18+J22</f>
        <v>1766.08</v>
      </c>
      <c r="K23" s="287"/>
      <c r="L23" s="45"/>
      <c r="M23" s="45"/>
      <c r="N23" s="46"/>
      <c r="O23" s="105"/>
      <c r="P23" s="45"/>
      <c r="Q23" s="45"/>
      <c r="R23" s="46"/>
    </row>
    <row r="24" spans="1:18" ht="12.75">
      <c r="A24" s="333" t="s">
        <v>57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5"/>
    </row>
    <row r="25" spans="1:18" ht="12.75">
      <c r="A25" s="102" t="s">
        <v>63</v>
      </c>
      <c r="B25" s="10"/>
      <c r="C25" s="107"/>
      <c r="D25" s="10"/>
      <c r="E25" s="116"/>
      <c r="F25" s="44"/>
      <c r="G25" s="78">
        <v>49.249</v>
      </c>
      <c r="H25" s="65">
        <v>44.86</v>
      </c>
      <c r="I25" s="66">
        <v>185.12</v>
      </c>
      <c r="J25" s="286">
        <v>1445.82</v>
      </c>
      <c r="K25" s="116"/>
      <c r="L25" s="43"/>
      <c r="M25" s="43"/>
      <c r="N25" s="44"/>
      <c r="O25" s="89"/>
      <c r="P25" s="43"/>
      <c r="Q25" s="43"/>
      <c r="R25" s="44"/>
    </row>
    <row r="26" spans="1:18" ht="25.5">
      <c r="A26" s="103" t="s">
        <v>64</v>
      </c>
      <c r="B26" s="61">
        <v>377</v>
      </c>
      <c r="C26" s="92" t="s">
        <v>62</v>
      </c>
      <c r="D26" s="5">
        <v>200</v>
      </c>
      <c r="E26" s="11">
        <v>200</v>
      </c>
      <c r="F26" s="12">
        <v>200</v>
      </c>
      <c r="G26" s="57">
        <v>0.5</v>
      </c>
      <c r="H26" s="58">
        <v>0.2</v>
      </c>
      <c r="I26" s="59">
        <v>32.4</v>
      </c>
      <c r="J26" s="201">
        <v>133.4</v>
      </c>
      <c r="K26" s="11">
        <v>0.006</v>
      </c>
      <c r="L26" s="47">
        <v>1.984</v>
      </c>
      <c r="M26" s="47"/>
      <c r="N26" s="12"/>
      <c r="O26" s="84">
        <v>15.98</v>
      </c>
      <c r="P26" s="47">
        <v>15.58</v>
      </c>
      <c r="Q26" s="47">
        <v>6.18</v>
      </c>
      <c r="R26" s="12">
        <v>1.462</v>
      </c>
    </row>
    <row r="27" spans="1:18" ht="12.75">
      <c r="A27" s="103"/>
      <c r="B27" s="61">
        <v>488</v>
      </c>
      <c r="C27" s="92" t="s">
        <v>75</v>
      </c>
      <c r="D27" s="5">
        <v>50</v>
      </c>
      <c r="E27" s="11">
        <v>50</v>
      </c>
      <c r="F27" s="12">
        <v>50</v>
      </c>
      <c r="G27" s="57">
        <v>4.71</v>
      </c>
      <c r="H27" s="58">
        <v>7.42</v>
      </c>
      <c r="I27" s="59">
        <v>25.03</v>
      </c>
      <c r="J27" s="201">
        <v>186</v>
      </c>
      <c r="K27" s="17">
        <v>0.03</v>
      </c>
      <c r="L27" s="42">
        <v>0.03</v>
      </c>
      <c r="M27" s="42">
        <v>49</v>
      </c>
      <c r="N27" s="18"/>
      <c r="O27" s="86">
        <v>26.7</v>
      </c>
      <c r="P27" s="42">
        <v>49.2</v>
      </c>
      <c r="Q27" s="42">
        <v>9.1</v>
      </c>
      <c r="R27" s="18">
        <v>0.51</v>
      </c>
    </row>
    <row r="28" spans="1:18" ht="12.75">
      <c r="A28" s="146"/>
      <c r="B28" s="147"/>
      <c r="C28" s="148" t="s">
        <v>13</v>
      </c>
      <c r="D28" s="149"/>
      <c r="E28" s="150"/>
      <c r="F28" s="151"/>
      <c r="G28" s="220">
        <f aca="true" t="shared" si="3" ref="G28:M28">SUM(G26:G27)</f>
        <v>5.21</v>
      </c>
      <c r="H28" s="221">
        <f t="shared" si="3"/>
        <v>7.62</v>
      </c>
      <c r="I28" s="222">
        <f t="shared" si="3"/>
        <v>57.43</v>
      </c>
      <c r="J28" s="223">
        <f t="shared" si="3"/>
        <v>319.4</v>
      </c>
      <c r="K28" s="48">
        <f t="shared" si="3"/>
        <v>0.036</v>
      </c>
      <c r="L28" s="67">
        <f t="shared" si="3"/>
        <v>2.014</v>
      </c>
      <c r="M28" s="67">
        <f t="shared" si="3"/>
        <v>49</v>
      </c>
      <c r="N28" s="224"/>
      <c r="O28" s="128">
        <f>SUM(O26:O27)</f>
        <v>42.68</v>
      </c>
      <c r="P28" s="67">
        <f>SUM(P26:P27)</f>
        <v>64.78</v>
      </c>
      <c r="Q28" s="67">
        <f>SUM(Q26:Q27)</f>
        <v>15.28</v>
      </c>
      <c r="R28" s="224">
        <f>SUM(R26:R27)</f>
        <v>1.972</v>
      </c>
    </row>
    <row r="29" spans="1:18" ht="14.25" thickBot="1">
      <c r="A29" s="25"/>
      <c r="B29" s="30"/>
      <c r="C29" s="93" t="s">
        <v>88</v>
      </c>
      <c r="D29" s="26"/>
      <c r="E29" s="85"/>
      <c r="F29" s="75"/>
      <c r="G29" s="228">
        <f>G25+G28</f>
        <v>54.459</v>
      </c>
      <c r="H29" s="229">
        <f>H25+H28</f>
        <v>52.48</v>
      </c>
      <c r="I29" s="230">
        <f>I25+I28</f>
        <v>242.55</v>
      </c>
      <c r="J29" s="231">
        <f>J25+J28</f>
        <v>1765.2199999999998</v>
      </c>
      <c r="K29" s="289"/>
      <c r="L29" s="290"/>
      <c r="M29" s="290"/>
      <c r="N29" s="291"/>
      <c r="O29" s="292"/>
      <c r="P29" s="290"/>
      <c r="Q29" s="290"/>
      <c r="R29" s="291"/>
    </row>
    <row r="30" spans="1:18" ht="12.75">
      <c r="A30" s="333" t="s">
        <v>58</v>
      </c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5"/>
    </row>
    <row r="31" spans="1:18" ht="12.75">
      <c r="A31" s="102" t="s">
        <v>63</v>
      </c>
      <c r="B31" s="10"/>
      <c r="C31" s="107"/>
      <c r="D31" s="10"/>
      <c r="E31" s="116"/>
      <c r="F31" s="44"/>
      <c r="G31" s="78">
        <v>46.77</v>
      </c>
      <c r="H31" s="65">
        <v>46.49</v>
      </c>
      <c r="I31" s="66">
        <v>195.17</v>
      </c>
      <c r="J31" s="286">
        <v>1395.98</v>
      </c>
      <c r="K31" s="116"/>
      <c r="L31" s="43"/>
      <c r="M31" s="43"/>
      <c r="N31" s="44"/>
      <c r="O31" s="89"/>
      <c r="P31" s="43"/>
      <c r="Q31" s="43"/>
      <c r="R31" s="44"/>
    </row>
    <row r="32" spans="1:18" ht="25.5">
      <c r="A32" s="103" t="s">
        <v>64</v>
      </c>
      <c r="B32" s="19"/>
      <c r="C32" s="92" t="s">
        <v>22</v>
      </c>
      <c r="D32" s="5">
        <v>200</v>
      </c>
      <c r="E32" s="11">
        <v>200</v>
      </c>
      <c r="F32" s="12">
        <v>200</v>
      </c>
      <c r="G32" s="57">
        <v>5.6</v>
      </c>
      <c r="H32" s="58">
        <v>6.4</v>
      </c>
      <c r="I32" s="59">
        <v>9.4</v>
      </c>
      <c r="J32" s="201">
        <v>118</v>
      </c>
      <c r="K32" s="11">
        <v>0.089</v>
      </c>
      <c r="L32" s="47">
        <v>40</v>
      </c>
      <c r="M32" s="47">
        <v>165</v>
      </c>
      <c r="N32" s="12">
        <v>5</v>
      </c>
      <c r="O32" s="84">
        <v>252</v>
      </c>
      <c r="P32" s="47">
        <v>189</v>
      </c>
      <c r="Q32" s="47">
        <v>29.44</v>
      </c>
      <c r="R32" s="12">
        <v>0.21</v>
      </c>
    </row>
    <row r="33" spans="1:18" ht="25.5">
      <c r="A33" s="102"/>
      <c r="B33" s="61">
        <v>446</v>
      </c>
      <c r="C33" s="92" t="s">
        <v>74</v>
      </c>
      <c r="D33" s="5">
        <v>100</v>
      </c>
      <c r="E33" s="11">
        <v>100</v>
      </c>
      <c r="F33" s="12">
        <v>100</v>
      </c>
      <c r="G33" s="57">
        <v>3.98</v>
      </c>
      <c r="H33" s="58">
        <v>5.75</v>
      </c>
      <c r="I33" s="59">
        <v>46.59</v>
      </c>
      <c r="J33" s="201">
        <v>254.07</v>
      </c>
      <c r="K33" s="240">
        <v>0.081</v>
      </c>
      <c r="L33" s="298">
        <v>0.259</v>
      </c>
      <c r="M33" s="4">
        <v>29.63</v>
      </c>
      <c r="N33" s="246"/>
      <c r="O33" s="303">
        <v>20.667</v>
      </c>
      <c r="P33" s="298">
        <v>49.481</v>
      </c>
      <c r="Q33" s="298">
        <v>15.704</v>
      </c>
      <c r="R33" s="246">
        <v>1.274</v>
      </c>
    </row>
    <row r="34" spans="1:18" ht="12.75">
      <c r="A34" s="146"/>
      <c r="B34" s="147"/>
      <c r="C34" s="148" t="s">
        <v>13</v>
      </c>
      <c r="D34" s="149"/>
      <c r="E34" s="150"/>
      <c r="F34" s="151"/>
      <c r="G34" s="220">
        <f aca="true" t="shared" si="4" ref="G34:R34">SUM(G32:G33)</f>
        <v>9.58</v>
      </c>
      <c r="H34" s="221">
        <f t="shared" si="4"/>
        <v>12.15</v>
      </c>
      <c r="I34" s="222">
        <f t="shared" si="4"/>
        <v>55.99</v>
      </c>
      <c r="J34" s="223">
        <f t="shared" si="4"/>
        <v>372.07</v>
      </c>
      <c r="K34" s="48">
        <f t="shared" si="4"/>
        <v>0.16999999999999998</v>
      </c>
      <c r="L34" s="67">
        <f t="shared" si="4"/>
        <v>40.259</v>
      </c>
      <c r="M34" s="67">
        <f t="shared" si="4"/>
        <v>194.63</v>
      </c>
      <c r="N34" s="224">
        <f t="shared" si="4"/>
        <v>5</v>
      </c>
      <c r="O34" s="128">
        <f t="shared" si="4"/>
        <v>272.66700000000003</v>
      </c>
      <c r="P34" s="67">
        <f t="shared" si="4"/>
        <v>238.481</v>
      </c>
      <c r="Q34" s="67">
        <f t="shared" si="4"/>
        <v>45.144000000000005</v>
      </c>
      <c r="R34" s="224">
        <f t="shared" si="4"/>
        <v>1.484</v>
      </c>
    </row>
    <row r="35" spans="1:18" ht="14.25" thickBot="1">
      <c r="A35" s="25"/>
      <c r="B35" s="30"/>
      <c r="C35" s="93" t="s">
        <v>88</v>
      </c>
      <c r="D35" s="26"/>
      <c r="E35" s="85"/>
      <c r="F35" s="75"/>
      <c r="G35" s="228">
        <f>G31+G34</f>
        <v>56.35</v>
      </c>
      <c r="H35" s="229">
        <f>H31+H34</f>
        <v>58.64</v>
      </c>
      <c r="I35" s="230">
        <f>I31+I34</f>
        <v>251.16</v>
      </c>
      <c r="J35" s="231">
        <f>J31+J34</f>
        <v>1768.05</v>
      </c>
      <c r="K35" s="287"/>
      <c r="L35" s="45"/>
      <c r="M35" s="45"/>
      <c r="N35" s="46"/>
      <c r="O35" s="105"/>
      <c r="P35" s="45"/>
      <c r="Q35" s="45"/>
      <c r="R35" s="46"/>
    </row>
    <row r="36" spans="1:18" ht="13.5" thickBot="1">
      <c r="A36" s="122"/>
      <c r="B36" s="119"/>
      <c r="C36" s="121"/>
      <c r="D36" s="119"/>
      <c r="E36" s="117"/>
      <c r="F36" s="118"/>
      <c r="G36" s="115"/>
      <c r="H36" s="112"/>
      <c r="I36" s="113"/>
      <c r="J36" s="295"/>
      <c r="K36" s="49"/>
      <c r="L36" s="299"/>
      <c r="M36" s="299"/>
      <c r="N36" s="50"/>
      <c r="O36" s="304"/>
      <c r="P36" s="299"/>
      <c r="Q36" s="299"/>
      <c r="R36" s="50"/>
    </row>
    <row r="37" spans="1:18" ht="14.25" thickBot="1">
      <c r="A37" s="104"/>
      <c r="B37" s="37"/>
      <c r="C37" s="108" t="s">
        <v>14</v>
      </c>
      <c r="D37" s="39"/>
      <c r="E37" s="40"/>
      <c r="F37" s="41"/>
      <c r="G37" s="20">
        <f>(G10+G16+G23+G29+G35)/5</f>
        <v>58.165200000000006</v>
      </c>
      <c r="H37" s="98">
        <f>(H10+H16+H23+H29+H35)/5</f>
        <v>57.1404</v>
      </c>
      <c r="I37" s="114">
        <f>(I10+I16+I23+I29+I35)/5</f>
        <v>244.734</v>
      </c>
      <c r="J37" s="296">
        <f>(J10+J16+J23+J29+J35)/5</f>
        <v>1763.9479999999996</v>
      </c>
      <c r="K37" s="300"/>
      <c r="L37" s="301"/>
      <c r="M37" s="301"/>
      <c r="N37" s="302"/>
      <c r="O37" s="305"/>
      <c r="P37" s="301"/>
      <c r="Q37" s="301"/>
      <c r="R37" s="302"/>
    </row>
    <row r="38" spans="1:18" ht="14.25" thickBot="1">
      <c r="A38" s="187"/>
      <c r="B38" s="32"/>
      <c r="C38" s="316" t="s">
        <v>87</v>
      </c>
      <c r="D38" s="33"/>
      <c r="E38" s="34"/>
      <c r="F38" s="35"/>
      <c r="G38" s="184">
        <v>57.75</v>
      </c>
      <c r="H38" s="185">
        <v>59.25</v>
      </c>
      <c r="I38" s="188">
        <v>251.25</v>
      </c>
      <c r="J38" s="297">
        <v>1762.5</v>
      </c>
      <c r="K38" s="117"/>
      <c r="L38" s="318"/>
      <c r="M38" s="318"/>
      <c r="N38" s="118"/>
      <c r="O38" s="319"/>
      <c r="P38" s="318"/>
      <c r="Q38" s="318"/>
      <c r="R38" s="118"/>
    </row>
    <row r="39" spans="1:18" ht="14.25" thickBot="1">
      <c r="A39" s="175"/>
      <c r="B39" s="166"/>
      <c r="C39" s="317" t="s">
        <v>97</v>
      </c>
      <c r="D39" s="168"/>
      <c r="E39" s="169"/>
      <c r="F39" s="170"/>
      <c r="G39" s="194">
        <f>(G37-G38)*100/G38</f>
        <v>0.718961038961049</v>
      </c>
      <c r="H39" s="194">
        <f>(H37-H38)*100/H38</f>
        <v>-3.5605063291139247</v>
      </c>
      <c r="I39" s="194">
        <f>(I37-I38)*100/I38</f>
        <v>-2.593432835820892</v>
      </c>
      <c r="J39" s="194">
        <f>(J37-J38)*100/J38</f>
        <v>0.0821560283687738</v>
      </c>
      <c r="K39" s="263"/>
      <c r="L39" s="264"/>
      <c r="M39" s="264"/>
      <c r="N39" s="265"/>
      <c r="O39" s="266"/>
      <c r="P39" s="264"/>
      <c r="Q39" s="264"/>
      <c r="R39" s="265"/>
    </row>
    <row r="41" spans="7:10" ht="12.75">
      <c r="G41" s="3"/>
      <c r="H41" s="3"/>
      <c r="I41" s="3"/>
      <c r="J41" s="3"/>
    </row>
  </sheetData>
  <sheetProtection/>
  <mergeCells count="13">
    <mergeCell ref="G2:I2"/>
    <mergeCell ref="J2:J3"/>
    <mergeCell ref="A4:R4"/>
    <mergeCell ref="A11:R11"/>
    <mergeCell ref="A17:R17"/>
    <mergeCell ref="A24:R24"/>
    <mergeCell ref="A30:R30"/>
    <mergeCell ref="B2:B3"/>
    <mergeCell ref="C2:C3"/>
    <mergeCell ref="D2:D3"/>
    <mergeCell ref="E2:F2"/>
    <mergeCell ref="K2:N2"/>
    <mergeCell ref="O2:R2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R43"/>
  <sheetViews>
    <sheetView tabSelected="1" zoomScalePageLayoutView="0" workbookViewId="0" topLeftCell="A10">
      <selection activeCell="K12" sqref="K12"/>
    </sheetView>
  </sheetViews>
  <sheetFormatPr defaultColWidth="9.140625" defaultRowHeight="12.75"/>
  <cols>
    <col min="1" max="1" width="9.140625" style="2" customWidth="1"/>
    <col min="2" max="2" width="9.140625" style="6" customWidth="1"/>
    <col min="3" max="3" width="27.57421875" style="6" customWidth="1"/>
    <col min="4" max="6" width="9.140625" style="6" customWidth="1"/>
    <col min="7" max="10" width="9.7109375" style="6" customWidth="1"/>
    <col min="11" max="16384" width="9.140625" style="6" customWidth="1"/>
  </cols>
  <sheetData>
    <row r="1" ht="13.5" thickBot="1"/>
    <row r="2" spans="1:18" ht="12.75" customHeight="1">
      <c r="A2" s="64" t="s">
        <v>67</v>
      </c>
      <c r="B2" s="343" t="s">
        <v>2</v>
      </c>
      <c r="C2" s="343" t="s">
        <v>1</v>
      </c>
      <c r="D2" s="343" t="s">
        <v>3</v>
      </c>
      <c r="E2" s="351" t="s">
        <v>6</v>
      </c>
      <c r="F2" s="327"/>
      <c r="G2" s="328" t="s">
        <v>33</v>
      </c>
      <c r="H2" s="329"/>
      <c r="I2" s="330"/>
      <c r="J2" s="343" t="s">
        <v>4</v>
      </c>
      <c r="K2" s="336" t="s">
        <v>93</v>
      </c>
      <c r="L2" s="337"/>
      <c r="M2" s="337"/>
      <c r="N2" s="338"/>
      <c r="O2" s="328" t="s">
        <v>41</v>
      </c>
      <c r="P2" s="329"/>
      <c r="Q2" s="329"/>
      <c r="R2" s="330"/>
    </row>
    <row r="3" spans="1:18" ht="26.25" thickBot="1">
      <c r="A3" s="111" t="s">
        <v>68</v>
      </c>
      <c r="B3" s="350"/>
      <c r="C3" s="350"/>
      <c r="D3" s="350"/>
      <c r="E3" s="23" t="s">
        <v>7</v>
      </c>
      <c r="F3" s="69" t="s">
        <v>8</v>
      </c>
      <c r="G3" s="162" t="s">
        <v>34</v>
      </c>
      <c r="H3" s="163" t="s">
        <v>35</v>
      </c>
      <c r="I3" s="164" t="s">
        <v>36</v>
      </c>
      <c r="J3" s="350"/>
      <c r="K3" s="271" t="s">
        <v>94</v>
      </c>
      <c r="L3" s="272" t="s">
        <v>91</v>
      </c>
      <c r="M3" s="272" t="s">
        <v>90</v>
      </c>
      <c r="N3" s="273" t="s">
        <v>92</v>
      </c>
      <c r="O3" s="271" t="s">
        <v>32</v>
      </c>
      <c r="P3" s="274" t="s">
        <v>38</v>
      </c>
      <c r="Q3" s="272" t="s">
        <v>39</v>
      </c>
      <c r="R3" s="273" t="s">
        <v>40</v>
      </c>
    </row>
    <row r="4" spans="1:18" ht="12.75">
      <c r="A4" s="333" t="s">
        <v>78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5"/>
    </row>
    <row r="5" spans="1:18" ht="12.75">
      <c r="A5" s="15" t="s">
        <v>63</v>
      </c>
      <c r="B5" s="107"/>
      <c r="C5" s="10"/>
      <c r="D5" s="129"/>
      <c r="E5" s="116"/>
      <c r="F5" s="44"/>
      <c r="G5" s="132">
        <v>47.609</v>
      </c>
      <c r="H5" s="65">
        <v>44.51</v>
      </c>
      <c r="I5" s="66">
        <v>210.84</v>
      </c>
      <c r="J5" s="203">
        <v>1378.25</v>
      </c>
      <c r="K5" s="116"/>
      <c r="L5" s="43"/>
      <c r="M5" s="43"/>
      <c r="N5" s="44"/>
      <c r="O5" s="89"/>
      <c r="P5" s="43"/>
      <c r="Q5" s="43"/>
      <c r="R5" s="44"/>
    </row>
    <row r="6" spans="1:18" ht="25.5">
      <c r="A6" s="21" t="s">
        <v>64</v>
      </c>
      <c r="B6" s="107"/>
      <c r="C6" s="9" t="s">
        <v>84</v>
      </c>
      <c r="D6" s="130">
        <v>200</v>
      </c>
      <c r="E6" s="11">
        <v>207</v>
      </c>
      <c r="F6" s="12">
        <v>200</v>
      </c>
      <c r="G6" s="133">
        <v>6</v>
      </c>
      <c r="H6" s="124">
        <v>6.4</v>
      </c>
      <c r="I6" s="127">
        <v>8</v>
      </c>
      <c r="J6" s="310">
        <v>114</v>
      </c>
      <c r="K6" s="240">
        <v>0.078</v>
      </c>
      <c r="L6" s="298">
        <v>1.4</v>
      </c>
      <c r="M6" s="285">
        <v>40</v>
      </c>
      <c r="N6" s="311"/>
      <c r="O6" s="288">
        <v>240</v>
      </c>
      <c r="P6" s="285">
        <v>180</v>
      </c>
      <c r="Q6" s="285">
        <v>28</v>
      </c>
      <c r="R6" s="241">
        <v>0.2</v>
      </c>
    </row>
    <row r="7" spans="1:18" ht="12.75">
      <c r="A7" s="21"/>
      <c r="B7" s="107"/>
      <c r="C7" s="9"/>
      <c r="D7" s="130"/>
      <c r="E7" s="11">
        <v>5</v>
      </c>
      <c r="F7" s="12">
        <v>5</v>
      </c>
      <c r="G7" s="133">
        <v>0</v>
      </c>
      <c r="H7" s="58">
        <v>0</v>
      </c>
      <c r="I7" s="59">
        <v>4.99</v>
      </c>
      <c r="J7" s="202">
        <v>19.95</v>
      </c>
      <c r="K7" s="17"/>
      <c r="L7" s="42"/>
      <c r="M7" s="42"/>
      <c r="N7" s="18"/>
      <c r="O7" s="86">
        <v>0.15</v>
      </c>
      <c r="P7" s="42"/>
      <c r="Q7" s="42"/>
      <c r="R7" s="18">
        <v>0.015</v>
      </c>
    </row>
    <row r="8" spans="1:18" ht="12.75">
      <c r="A8" s="15"/>
      <c r="B8" s="135">
        <v>463</v>
      </c>
      <c r="C8" s="9" t="s">
        <v>76</v>
      </c>
      <c r="D8" s="130">
        <v>70</v>
      </c>
      <c r="E8" s="11">
        <v>70</v>
      </c>
      <c r="F8" s="12">
        <v>70</v>
      </c>
      <c r="G8" s="133">
        <v>4.78</v>
      </c>
      <c r="H8" s="124">
        <v>8.84</v>
      </c>
      <c r="I8" s="127">
        <v>38.04</v>
      </c>
      <c r="J8" s="310">
        <v>250</v>
      </c>
      <c r="K8" s="17">
        <v>0.08</v>
      </c>
      <c r="L8" s="42"/>
      <c r="M8" s="42">
        <v>12</v>
      </c>
      <c r="N8" s="18"/>
      <c r="O8" s="86">
        <v>15</v>
      </c>
      <c r="P8" s="42">
        <v>48</v>
      </c>
      <c r="Q8" s="42">
        <v>17.2</v>
      </c>
      <c r="R8" s="18">
        <v>0.94</v>
      </c>
    </row>
    <row r="9" spans="1:18" ht="12.75">
      <c r="A9" s="146"/>
      <c r="B9" s="147"/>
      <c r="C9" s="148" t="s">
        <v>13</v>
      </c>
      <c r="D9" s="149"/>
      <c r="E9" s="150"/>
      <c r="F9" s="151"/>
      <c r="G9" s="220">
        <f aca="true" t="shared" si="0" ref="G9:M9">SUM(G6:G8)</f>
        <v>10.780000000000001</v>
      </c>
      <c r="H9" s="221">
        <f t="shared" si="0"/>
        <v>15.24</v>
      </c>
      <c r="I9" s="222">
        <f t="shared" si="0"/>
        <v>51.03</v>
      </c>
      <c r="J9" s="223">
        <f t="shared" si="0"/>
        <v>383.95</v>
      </c>
      <c r="K9" s="242">
        <f t="shared" si="0"/>
        <v>0.158</v>
      </c>
      <c r="L9" s="232">
        <f t="shared" si="0"/>
        <v>1.4</v>
      </c>
      <c r="M9" s="280">
        <f t="shared" si="0"/>
        <v>52</v>
      </c>
      <c r="N9" s="224"/>
      <c r="O9" s="284">
        <f>SUM(O6:O8)</f>
        <v>255.15</v>
      </c>
      <c r="P9" s="280">
        <f>SUM(P6:P8)</f>
        <v>228</v>
      </c>
      <c r="Q9" s="280">
        <f>SUM(Q6:Q8)</f>
        <v>45.2</v>
      </c>
      <c r="R9" s="282">
        <f>SUM(R6:R8)</f>
        <v>1.155</v>
      </c>
    </row>
    <row r="10" spans="1:18" ht="14.25" thickBot="1">
      <c r="A10" s="25"/>
      <c r="B10" s="30"/>
      <c r="C10" s="93" t="s">
        <v>88</v>
      </c>
      <c r="D10" s="26"/>
      <c r="E10" s="85"/>
      <c r="F10" s="75"/>
      <c r="G10" s="228">
        <f>G5+G9</f>
        <v>58.389</v>
      </c>
      <c r="H10" s="229">
        <f>H5+H9</f>
        <v>59.75</v>
      </c>
      <c r="I10" s="230">
        <f>I5+I9</f>
        <v>261.87</v>
      </c>
      <c r="J10" s="231">
        <f>J5+J9</f>
        <v>1762.2</v>
      </c>
      <c r="K10" s="289"/>
      <c r="L10" s="290"/>
      <c r="M10" s="290"/>
      <c r="N10" s="291"/>
      <c r="O10" s="292"/>
      <c r="P10" s="290"/>
      <c r="Q10" s="290"/>
      <c r="R10" s="291"/>
    </row>
    <row r="11" spans="1:18" ht="12.75">
      <c r="A11" s="333" t="s">
        <v>79</v>
      </c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5"/>
    </row>
    <row r="12" spans="1:18" ht="12.75">
      <c r="A12" s="15" t="s">
        <v>63</v>
      </c>
      <c r="B12" s="107"/>
      <c r="C12" s="10"/>
      <c r="D12" s="107"/>
      <c r="E12" s="116"/>
      <c r="F12" s="44"/>
      <c r="G12" s="132">
        <v>43.05</v>
      </c>
      <c r="H12" s="65">
        <v>49.7</v>
      </c>
      <c r="I12" s="66">
        <v>189.87</v>
      </c>
      <c r="J12" s="203">
        <v>1432</v>
      </c>
      <c r="K12" s="116"/>
      <c r="L12" s="43"/>
      <c r="M12" s="43"/>
      <c r="N12" s="44"/>
      <c r="O12" s="89"/>
      <c r="P12" s="43"/>
      <c r="Q12" s="43"/>
      <c r="R12" s="44"/>
    </row>
    <row r="13" spans="1:18" ht="12.75">
      <c r="A13" s="21" t="s">
        <v>64</v>
      </c>
      <c r="B13" s="129">
        <v>397</v>
      </c>
      <c r="C13" s="9" t="s">
        <v>50</v>
      </c>
      <c r="D13" s="130">
        <v>200</v>
      </c>
      <c r="E13" s="11">
        <v>200</v>
      </c>
      <c r="F13" s="12">
        <v>200</v>
      </c>
      <c r="G13" s="133">
        <v>4.078</v>
      </c>
      <c r="H13" s="58">
        <v>3.54</v>
      </c>
      <c r="I13" s="59">
        <v>17.58</v>
      </c>
      <c r="J13" s="202">
        <v>118.89</v>
      </c>
      <c r="K13" s="276">
        <v>0.056</v>
      </c>
      <c r="L13" s="213">
        <v>1.589</v>
      </c>
      <c r="M13" s="213">
        <v>24.44</v>
      </c>
      <c r="N13" s="215"/>
      <c r="O13" s="134">
        <v>152.22</v>
      </c>
      <c r="P13" s="213">
        <v>124.556</v>
      </c>
      <c r="Q13" s="126">
        <v>21.33</v>
      </c>
      <c r="R13" s="215">
        <v>0.478</v>
      </c>
    </row>
    <row r="14" spans="1:18" ht="12.75">
      <c r="A14" s="21"/>
      <c r="B14" s="135">
        <v>241</v>
      </c>
      <c r="C14" s="9" t="s">
        <v>83</v>
      </c>
      <c r="D14" s="130">
        <v>75</v>
      </c>
      <c r="E14" s="11">
        <v>75</v>
      </c>
      <c r="F14" s="12">
        <v>75</v>
      </c>
      <c r="G14" s="133">
        <v>11.085</v>
      </c>
      <c r="H14" s="124">
        <v>8.34</v>
      </c>
      <c r="I14" s="127">
        <v>23.76</v>
      </c>
      <c r="J14" s="310">
        <v>214.5</v>
      </c>
      <c r="K14" s="17">
        <v>0.075</v>
      </c>
      <c r="L14" s="42">
        <v>0.12</v>
      </c>
      <c r="M14" s="42">
        <v>40.5</v>
      </c>
      <c r="N14" s="18"/>
      <c r="O14" s="86">
        <v>90.15</v>
      </c>
      <c r="P14" s="42">
        <v>143.1</v>
      </c>
      <c r="Q14" s="42">
        <v>20.7</v>
      </c>
      <c r="R14" s="18">
        <v>0.99</v>
      </c>
    </row>
    <row r="15" spans="1:18" ht="12.75">
      <c r="A15" s="146"/>
      <c r="B15" s="147"/>
      <c r="C15" s="148" t="s">
        <v>13</v>
      </c>
      <c r="D15" s="149"/>
      <c r="E15" s="150"/>
      <c r="F15" s="151"/>
      <c r="G15" s="220">
        <f aca="true" t="shared" si="1" ref="G15:M15">SUM(G13:G14)</f>
        <v>15.163</v>
      </c>
      <c r="H15" s="221">
        <f t="shared" si="1"/>
        <v>11.879999999999999</v>
      </c>
      <c r="I15" s="222">
        <f t="shared" si="1"/>
        <v>41.34</v>
      </c>
      <c r="J15" s="223">
        <f t="shared" si="1"/>
        <v>333.39</v>
      </c>
      <c r="K15" s="242">
        <f t="shared" si="1"/>
        <v>0.131</v>
      </c>
      <c r="L15" s="232">
        <f t="shared" si="1"/>
        <v>1.709</v>
      </c>
      <c r="M15" s="232">
        <f t="shared" si="1"/>
        <v>64.94</v>
      </c>
      <c r="N15" s="224"/>
      <c r="O15" s="275">
        <f>SUM(O13:O14)</f>
        <v>242.37</v>
      </c>
      <c r="P15" s="232">
        <f>SUM(P13:P14)</f>
        <v>267.656</v>
      </c>
      <c r="Q15" s="238">
        <f>SUM(Q13:Q14)</f>
        <v>42.03</v>
      </c>
      <c r="R15" s="234">
        <f>SUM(R13:R14)</f>
        <v>1.468</v>
      </c>
    </row>
    <row r="16" spans="1:18" ht="14.25" thickBot="1">
      <c r="A16" s="25"/>
      <c r="B16" s="30"/>
      <c r="C16" s="93" t="s">
        <v>88</v>
      </c>
      <c r="D16" s="26"/>
      <c r="E16" s="85"/>
      <c r="F16" s="75"/>
      <c r="G16" s="228">
        <f>G12+G15</f>
        <v>58.212999999999994</v>
      </c>
      <c r="H16" s="229">
        <f>H12+H15</f>
        <v>61.58</v>
      </c>
      <c r="I16" s="230">
        <f>I12+I15</f>
        <v>231.21</v>
      </c>
      <c r="J16" s="231">
        <f>J12+J15</f>
        <v>1765.3899999999999</v>
      </c>
      <c r="K16" s="289"/>
      <c r="L16" s="290"/>
      <c r="M16" s="290"/>
      <c r="N16" s="291"/>
      <c r="O16" s="292"/>
      <c r="P16" s="290"/>
      <c r="Q16" s="290"/>
      <c r="R16" s="291"/>
    </row>
    <row r="17" spans="1:18" ht="12.75">
      <c r="A17" s="333" t="s">
        <v>80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5"/>
    </row>
    <row r="18" spans="1:18" ht="12.75">
      <c r="A18" s="15" t="s">
        <v>63</v>
      </c>
      <c r="B18" s="107"/>
      <c r="C18" s="10"/>
      <c r="D18" s="107"/>
      <c r="E18" s="116"/>
      <c r="F18" s="44"/>
      <c r="G18" s="132">
        <v>49.65</v>
      </c>
      <c r="H18" s="65">
        <v>49.3</v>
      </c>
      <c r="I18" s="66">
        <v>180.96</v>
      </c>
      <c r="J18" s="203">
        <v>1425.11</v>
      </c>
      <c r="K18" s="116"/>
      <c r="L18" s="43"/>
      <c r="M18" s="43"/>
      <c r="N18" s="44"/>
      <c r="O18" s="89"/>
      <c r="P18" s="43"/>
      <c r="Q18" s="43"/>
      <c r="R18" s="44"/>
    </row>
    <row r="19" spans="1:18" ht="12.75">
      <c r="A19" s="21" t="s">
        <v>64</v>
      </c>
      <c r="B19" s="129">
        <v>399</v>
      </c>
      <c r="C19" s="9" t="s">
        <v>86</v>
      </c>
      <c r="D19" s="130">
        <v>200</v>
      </c>
      <c r="E19" s="11">
        <v>200</v>
      </c>
      <c r="F19" s="12">
        <v>200</v>
      </c>
      <c r="G19" s="133">
        <v>1</v>
      </c>
      <c r="H19" s="124">
        <v>0</v>
      </c>
      <c r="I19" s="127">
        <v>14.6</v>
      </c>
      <c r="J19" s="310">
        <v>62.22</v>
      </c>
      <c r="K19" s="276">
        <v>0.022</v>
      </c>
      <c r="L19" s="279">
        <v>171</v>
      </c>
      <c r="M19" s="213"/>
      <c r="N19" s="215"/>
      <c r="O19" s="283">
        <v>80</v>
      </c>
      <c r="P19" s="279">
        <v>40</v>
      </c>
      <c r="Q19" s="279">
        <v>70</v>
      </c>
      <c r="R19" s="281">
        <v>0.8</v>
      </c>
    </row>
    <row r="20" spans="1:18" ht="12.75">
      <c r="A20" s="21"/>
      <c r="B20" s="135">
        <v>496</v>
      </c>
      <c r="C20" s="9" t="s">
        <v>85</v>
      </c>
      <c r="D20" s="130">
        <v>75</v>
      </c>
      <c r="E20" s="11">
        <v>75</v>
      </c>
      <c r="F20" s="12">
        <v>75</v>
      </c>
      <c r="G20" s="133">
        <v>4.89</v>
      </c>
      <c r="H20" s="58">
        <v>8.43</v>
      </c>
      <c r="I20" s="59">
        <v>46.48</v>
      </c>
      <c r="J20" s="202">
        <v>281</v>
      </c>
      <c r="K20" s="17">
        <v>0.08</v>
      </c>
      <c r="L20" s="42">
        <v>0.05</v>
      </c>
      <c r="M20" s="42">
        <v>8</v>
      </c>
      <c r="N20" s="18"/>
      <c r="O20" s="86">
        <v>19.2</v>
      </c>
      <c r="P20" s="42">
        <v>48.5</v>
      </c>
      <c r="Q20" s="42">
        <v>17.8</v>
      </c>
      <c r="R20" s="18">
        <v>0.85</v>
      </c>
    </row>
    <row r="21" spans="1:18" ht="12.75">
      <c r="A21" s="146"/>
      <c r="B21" s="147"/>
      <c r="C21" s="148" t="s">
        <v>13</v>
      </c>
      <c r="D21" s="149"/>
      <c r="E21" s="150"/>
      <c r="F21" s="151"/>
      <c r="G21" s="13">
        <f aca="true" t="shared" si="2" ref="G21:M21">SUM(G19:G20)</f>
        <v>5.89</v>
      </c>
      <c r="H21" s="4">
        <f t="shared" si="2"/>
        <v>8.43</v>
      </c>
      <c r="I21" s="8">
        <f t="shared" si="2"/>
        <v>61.08</v>
      </c>
      <c r="J21" s="294">
        <f t="shared" si="2"/>
        <v>343.22</v>
      </c>
      <c r="K21" s="242">
        <f t="shared" si="2"/>
        <v>0.10200000000000001</v>
      </c>
      <c r="L21" s="280">
        <f t="shared" si="2"/>
        <v>171.05</v>
      </c>
      <c r="M21" s="280">
        <f t="shared" si="2"/>
        <v>8</v>
      </c>
      <c r="N21" s="224"/>
      <c r="O21" s="245">
        <f>SUM(O19:O20)</f>
        <v>99.2</v>
      </c>
      <c r="P21" s="239">
        <f>SUM(P19:P20)</f>
        <v>88.5</v>
      </c>
      <c r="Q21" s="239">
        <f>SUM(Q19:Q20)</f>
        <v>87.8</v>
      </c>
      <c r="R21" s="243">
        <f>SUM(R19:R20)</f>
        <v>1.65</v>
      </c>
    </row>
    <row r="22" spans="1:18" ht="14.25" thickBot="1">
      <c r="A22" s="25"/>
      <c r="B22" s="30"/>
      <c r="C22" s="93" t="s">
        <v>88</v>
      </c>
      <c r="D22" s="26"/>
      <c r="E22" s="85"/>
      <c r="F22" s="75"/>
      <c r="G22" s="27">
        <f>G18+G21</f>
        <v>55.54</v>
      </c>
      <c r="H22" s="28">
        <f>H18+H21</f>
        <v>57.73</v>
      </c>
      <c r="I22" s="29">
        <f>I18+I21</f>
        <v>242.04000000000002</v>
      </c>
      <c r="J22" s="204">
        <f>J18+J21</f>
        <v>1768.33</v>
      </c>
      <c r="K22" s="287"/>
      <c r="L22" s="45"/>
      <c r="M22" s="45"/>
      <c r="N22" s="46"/>
      <c r="O22" s="105"/>
      <c r="P22" s="45"/>
      <c r="Q22" s="45"/>
      <c r="R22" s="46"/>
    </row>
    <row r="23" spans="1:18" ht="12.75">
      <c r="A23" s="333" t="s">
        <v>81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53"/>
      <c r="L23" s="353"/>
      <c r="M23" s="353"/>
      <c r="N23" s="353"/>
      <c r="O23" s="353"/>
      <c r="P23" s="353"/>
      <c r="Q23" s="353"/>
      <c r="R23" s="354"/>
    </row>
    <row r="24" spans="1:18" ht="12.75">
      <c r="A24" s="15" t="s">
        <v>63</v>
      </c>
      <c r="B24" s="107"/>
      <c r="C24" s="10"/>
      <c r="D24" s="107"/>
      <c r="E24" s="116"/>
      <c r="F24" s="44"/>
      <c r="G24" s="132">
        <v>49.553</v>
      </c>
      <c r="H24" s="65">
        <v>48.495</v>
      </c>
      <c r="I24" s="66">
        <v>163.08</v>
      </c>
      <c r="J24" s="203">
        <v>1367.11</v>
      </c>
      <c r="K24" s="116"/>
      <c r="L24" s="43"/>
      <c r="M24" s="43"/>
      <c r="N24" s="44"/>
      <c r="O24" s="89"/>
      <c r="P24" s="43"/>
      <c r="Q24" s="43"/>
      <c r="R24" s="44"/>
    </row>
    <row r="25" spans="1:18" ht="12.75">
      <c r="A25" s="21" t="s">
        <v>64</v>
      </c>
      <c r="B25" s="107"/>
      <c r="C25" s="9" t="s">
        <v>51</v>
      </c>
      <c r="D25" s="130">
        <v>200</v>
      </c>
      <c r="E25" s="11">
        <v>216</v>
      </c>
      <c r="F25" s="12">
        <v>200</v>
      </c>
      <c r="G25" s="133">
        <v>5.8</v>
      </c>
      <c r="H25" s="58">
        <v>5</v>
      </c>
      <c r="I25" s="59">
        <v>22</v>
      </c>
      <c r="J25" s="202">
        <v>156</v>
      </c>
      <c r="K25" s="17">
        <v>0.06</v>
      </c>
      <c r="L25" s="42">
        <v>1.2</v>
      </c>
      <c r="M25" s="42">
        <v>20</v>
      </c>
      <c r="N25" s="18"/>
      <c r="O25" s="86">
        <v>248</v>
      </c>
      <c r="P25" s="42">
        <v>190</v>
      </c>
      <c r="Q25" s="42">
        <v>30</v>
      </c>
      <c r="R25" s="18">
        <v>0.2</v>
      </c>
    </row>
    <row r="26" spans="1:18" ht="25.5">
      <c r="A26" s="21"/>
      <c r="B26" s="135">
        <v>458</v>
      </c>
      <c r="C26" s="9" t="s">
        <v>42</v>
      </c>
      <c r="D26" s="130">
        <v>75</v>
      </c>
      <c r="E26" s="11">
        <v>75</v>
      </c>
      <c r="F26" s="12">
        <v>75</v>
      </c>
      <c r="G26" s="133">
        <v>4.779</v>
      </c>
      <c r="H26" s="58">
        <v>3.193</v>
      </c>
      <c r="I26" s="59">
        <v>47.271</v>
      </c>
      <c r="J26" s="202">
        <v>237.857</v>
      </c>
      <c r="K26" s="11">
        <v>0.08</v>
      </c>
      <c r="L26" s="47">
        <v>0.08</v>
      </c>
      <c r="M26" s="47">
        <v>18</v>
      </c>
      <c r="N26" s="12"/>
      <c r="O26" s="84">
        <v>15.6</v>
      </c>
      <c r="P26" s="47">
        <v>42.8</v>
      </c>
      <c r="Q26" s="47">
        <v>17.4</v>
      </c>
      <c r="R26" s="12">
        <v>1.08</v>
      </c>
    </row>
    <row r="27" spans="1:18" ht="12.75">
      <c r="A27" s="146"/>
      <c r="B27" s="147"/>
      <c r="C27" s="148" t="s">
        <v>13</v>
      </c>
      <c r="D27" s="149"/>
      <c r="E27" s="150"/>
      <c r="F27" s="151"/>
      <c r="G27" s="13">
        <f aca="true" t="shared" si="3" ref="G27:M27">SUM(G25:G26)</f>
        <v>10.579</v>
      </c>
      <c r="H27" s="4">
        <f t="shared" si="3"/>
        <v>8.193</v>
      </c>
      <c r="I27" s="8">
        <f t="shared" si="3"/>
        <v>69.271</v>
      </c>
      <c r="J27" s="294">
        <f t="shared" si="3"/>
        <v>393.85699999999997</v>
      </c>
      <c r="K27" s="48">
        <f t="shared" si="3"/>
        <v>0.14</v>
      </c>
      <c r="L27" s="67">
        <f t="shared" si="3"/>
        <v>1.28</v>
      </c>
      <c r="M27" s="67">
        <f t="shared" si="3"/>
        <v>38</v>
      </c>
      <c r="N27" s="224"/>
      <c r="O27" s="128">
        <f>SUM(O25:O26)</f>
        <v>263.6</v>
      </c>
      <c r="P27" s="67">
        <f>SUM(P25:P26)</f>
        <v>232.8</v>
      </c>
      <c r="Q27" s="67">
        <f>SUM(Q25:Q26)</f>
        <v>47.4</v>
      </c>
      <c r="R27" s="224">
        <f>SUM(R25:R26)</f>
        <v>1.28</v>
      </c>
    </row>
    <row r="28" spans="1:18" ht="14.25" thickBot="1">
      <c r="A28" s="25"/>
      <c r="B28" s="30"/>
      <c r="C28" s="93" t="s">
        <v>88</v>
      </c>
      <c r="D28" s="26"/>
      <c r="E28" s="85"/>
      <c r="F28" s="75"/>
      <c r="G28" s="228">
        <f>G24+G27</f>
        <v>60.132</v>
      </c>
      <c r="H28" s="229">
        <f>H24+H27</f>
        <v>56.687999999999995</v>
      </c>
      <c r="I28" s="230">
        <f>I24+I27</f>
        <v>232.351</v>
      </c>
      <c r="J28" s="231">
        <f>J24+J27</f>
        <v>1760.9669999999999</v>
      </c>
      <c r="K28" s="287"/>
      <c r="L28" s="45"/>
      <c r="M28" s="45"/>
      <c r="N28" s="46"/>
      <c r="O28" s="105"/>
      <c r="P28" s="45"/>
      <c r="Q28" s="45"/>
      <c r="R28" s="46"/>
    </row>
    <row r="29" spans="1:18" ht="12.75">
      <c r="A29" s="333" t="s">
        <v>82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5"/>
    </row>
    <row r="30" spans="1:18" ht="12.75">
      <c r="A30" s="15" t="s">
        <v>63</v>
      </c>
      <c r="B30" s="107"/>
      <c r="C30" s="10"/>
      <c r="D30" s="107"/>
      <c r="E30" s="116"/>
      <c r="F30" s="44"/>
      <c r="G30" s="132">
        <v>46.6</v>
      </c>
      <c r="H30" s="65">
        <v>45.57</v>
      </c>
      <c r="I30" s="66">
        <v>183.18</v>
      </c>
      <c r="J30" s="203">
        <v>1351.21</v>
      </c>
      <c r="K30" s="116"/>
      <c r="L30" s="43"/>
      <c r="M30" s="43"/>
      <c r="N30" s="44"/>
      <c r="O30" s="89"/>
      <c r="P30" s="43"/>
      <c r="Q30" s="43"/>
      <c r="R30" s="44"/>
    </row>
    <row r="31" spans="1:18" ht="25.5">
      <c r="A31" s="21" t="s">
        <v>64</v>
      </c>
      <c r="B31" s="135">
        <v>377</v>
      </c>
      <c r="C31" s="9" t="s">
        <v>62</v>
      </c>
      <c r="D31" s="130">
        <v>200</v>
      </c>
      <c r="E31" s="11">
        <v>200</v>
      </c>
      <c r="F31" s="12">
        <v>200</v>
      </c>
      <c r="G31" s="133">
        <v>0.5</v>
      </c>
      <c r="H31" s="58">
        <v>0.2</v>
      </c>
      <c r="I31" s="59">
        <v>32.4</v>
      </c>
      <c r="J31" s="202">
        <v>133.4</v>
      </c>
      <c r="K31" s="11">
        <v>0.006</v>
      </c>
      <c r="L31" s="47">
        <v>1.984</v>
      </c>
      <c r="M31" s="47"/>
      <c r="N31" s="12"/>
      <c r="O31" s="84">
        <v>15.98</v>
      </c>
      <c r="P31" s="47">
        <v>15.58</v>
      </c>
      <c r="Q31" s="47">
        <v>6.18</v>
      </c>
      <c r="R31" s="12">
        <v>1.462</v>
      </c>
    </row>
    <row r="32" spans="1:18" ht="12.75">
      <c r="A32" s="15"/>
      <c r="B32" s="129">
        <v>488</v>
      </c>
      <c r="C32" s="9" t="s">
        <v>52</v>
      </c>
      <c r="D32" s="131">
        <v>75</v>
      </c>
      <c r="E32" s="17">
        <v>75</v>
      </c>
      <c r="F32" s="18">
        <v>75</v>
      </c>
      <c r="G32" s="133">
        <v>7.06</v>
      </c>
      <c r="H32" s="58">
        <v>11.14</v>
      </c>
      <c r="I32" s="59">
        <v>37.54</v>
      </c>
      <c r="J32" s="202">
        <v>279</v>
      </c>
      <c r="K32" s="17">
        <v>0.045</v>
      </c>
      <c r="L32" s="42">
        <v>0.045</v>
      </c>
      <c r="M32" s="42">
        <v>73.5</v>
      </c>
      <c r="N32" s="18"/>
      <c r="O32" s="86">
        <v>40.05</v>
      </c>
      <c r="P32" s="42">
        <v>73.8</v>
      </c>
      <c r="Q32" s="42">
        <v>13.65</v>
      </c>
      <c r="R32" s="18">
        <v>0.765</v>
      </c>
    </row>
    <row r="33" spans="1:18" ht="12.75">
      <c r="A33" s="146"/>
      <c r="B33" s="147"/>
      <c r="C33" s="148" t="s">
        <v>13</v>
      </c>
      <c r="D33" s="149"/>
      <c r="E33" s="150"/>
      <c r="F33" s="151"/>
      <c r="G33" s="220">
        <f aca="true" t="shared" si="4" ref="G33:M33">SUM(G31:G32)</f>
        <v>7.56</v>
      </c>
      <c r="H33" s="221">
        <f t="shared" si="4"/>
        <v>11.34</v>
      </c>
      <c r="I33" s="222">
        <f t="shared" si="4"/>
        <v>69.94</v>
      </c>
      <c r="J33" s="223">
        <f t="shared" si="4"/>
        <v>412.4</v>
      </c>
      <c r="K33" s="48">
        <f t="shared" si="4"/>
        <v>0.051</v>
      </c>
      <c r="L33" s="67">
        <f t="shared" si="4"/>
        <v>2.029</v>
      </c>
      <c r="M33" s="67">
        <f t="shared" si="4"/>
        <v>73.5</v>
      </c>
      <c r="N33" s="224"/>
      <c r="O33" s="128">
        <f>SUM(O31:O32)</f>
        <v>56.03</v>
      </c>
      <c r="P33" s="67">
        <f>SUM(P31:P32)</f>
        <v>89.38</v>
      </c>
      <c r="Q33" s="67">
        <f>SUM(Q31:Q32)</f>
        <v>19.83</v>
      </c>
      <c r="R33" s="224">
        <f>SUM(R31:R32)</f>
        <v>2.227</v>
      </c>
    </row>
    <row r="34" spans="1:18" ht="14.25" thickBot="1">
      <c r="A34" s="25"/>
      <c r="B34" s="30"/>
      <c r="C34" s="93" t="s">
        <v>88</v>
      </c>
      <c r="D34" s="26"/>
      <c r="E34" s="85"/>
      <c r="F34" s="75"/>
      <c r="G34" s="228">
        <f>G30+G33</f>
        <v>54.160000000000004</v>
      </c>
      <c r="H34" s="229">
        <f>H30+H33</f>
        <v>56.91</v>
      </c>
      <c r="I34" s="230">
        <f>I30+I33</f>
        <v>253.12</v>
      </c>
      <c r="J34" s="231">
        <f>J30+J33</f>
        <v>1763.6100000000001</v>
      </c>
      <c r="K34" s="287"/>
      <c r="L34" s="45"/>
      <c r="M34" s="45"/>
      <c r="N34" s="46"/>
      <c r="O34" s="105"/>
      <c r="P34" s="45"/>
      <c r="Q34" s="45"/>
      <c r="R34" s="46"/>
    </row>
    <row r="35" spans="1:18" ht="13.5" thickBot="1">
      <c r="A35" s="358"/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60"/>
    </row>
    <row r="36" spans="1:18" ht="14.25" thickBot="1">
      <c r="A36" s="36"/>
      <c r="B36" s="138"/>
      <c r="C36" s="38" t="s">
        <v>14</v>
      </c>
      <c r="D36" s="139"/>
      <c r="E36" s="40"/>
      <c r="F36" s="41"/>
      <c r="G36" s="140">
        <f>(G10+G16+G22+G28+G34)/5</f>
        <v>57.28680000000001</v>
      </c>
      <c r="H36" s="98">
        <f>(H10+H16+H22+H28+H34)/5</f>
        <v>58.531600000000005</v>
      </c>
      <c r="I36" s="114">
        <f>(I10+I16+I22+I28+I34)/5</f>
        <v>244.11820000000003</v>
      </c>
      <c r="J36" s="261">
        <f>(J10+J16+J22+J28+J34)/5</f>
        <v>1764.0993999999998</v>
      </c>
      <c r="K36" s="300"/>
      <c r="L36" s="301"/>
      <c r="M36" s="301"/>
      <c r="N36" s="302"/>
      <c r="O36" s="305"/>
      <c r="P36" s="301"/>
      <c r="Q36" s="301"/>
      <c r="R36" s="302"/>
    </row>
    <row r="37" spans="1:18" ht="14.25" thickBot="1">
      <c r="A37" s="165"/>
      <c r="B37" s="192"/>
      <c r="C37" s="167" t="s">
        <v>87</v>
      </c>
      <c r="D37" s="193"/>
      <c r="E37" s="189"/>
      <c r="F37" s="170"/>
      <c r="G37" s="171">
        <v>57.75</v>
      </c>
      <c r="H37" s="172">
        <v>59.25</v>
      </c>
      <c r="I37" s="173">
        <v>251.25</v>
      </c>
      <c r="J37" s="313">
        <v>1762.5</v>
      </c>
      <c r="K37" s="49"/>
      <c r="L37" s="299"/>
      <c r="M37" s="299"/>
      <c r="N37" s="50"/>
      <c r="O37" s="304"/>
      <c r="P37" s="299"/>
      <c r="Q37" s="299"/>
      <c r="R37" s="50"/>
    </row>
    <row r="38" spans="1:18" ht="14.25" thickBot="1">
      <c r="A38" s="175"/>
      <c r="B38" s="176"/>
      <c r="C38" s="177" t="s">
        <v>97</v>
      </c>
      <c r="D38" s="178"/>
      <c r="E38" s="179"/>
      <c r="F38" s="180"/>
      <c r="G38" s="181">
        <f>(G36-G37)*100/G37</f>
        <v>-0.8020779220779106</v>
      </c>
      <c r="H38" s="181">
        <f>(H36-H37)*100/H37</f>
        <v>-1.2124894514767857</v>
      </c>
      <c r="I38" s="181">
        <f>(I36-I37)*100/I37</f>
        <v>-2.8385273631840677</v>
      </c>
      <c r="J38" s="181">
        <f>(J36-J37)*100/J37</f>
        <v>0.09074609929077063</v>
      </c>
      <c r="K38" s="263"/>
      <c r="L38" s="264"/>
      <c r="M38" s="264"/>
      <c r="N38" s="265"/>
      <c r="O38" s="266"/>
      <c r="P38" s="264"/>
      <c r="Q38" s="264"/>
      <c r="R38" s="265"/>
    </row>
    <row r="39" spans="1:18" ht="13.5" thickBot="1">
      <c r="A39" s="31"/>
      <c r="B39" s="7"/>
      <c r="C39" s="32"/>
      <c r="D39" s="7"/>
      <c r="E39" s="49"/>
      <c r="F39" s="50"/>
      <c r="G39" s="137"/>
      <c r="H39" s="51"/>
      <c r="I39" s="52"/>
      <c r="J39" s="312"/>
      <c r="K39" s="49"/>
      <c r="L39" s="299"/>
      <c r="M39" s="299"/>
      <c r="N39" s="50"/>
      <c r="O39" s="304"/>
      <c r="P39" s="299"/>
      <c r="Q39" s="299"/>
      <c r="R39" s="50"/>
    </row>
    <row r="40" spans="1:18" ht="14.25" customHeight="1" thickBot="1">
      <c r="A40" s="199"/>
      <c r="B40" s="200"/>
      <c r="C40" s="356" t="s">
        <v>96</v>
      </c>
      <c r="D40" s="357"/>
      <c r="E40" s="195"/>
      <c r="F40" s="196"/>
      <c r="G40" s="197">
        <f>('Первая неделя - 7-11'!G47+'Вторая неделя - 7-11'!G35+'Третья неделя - 7-11'!G37+'Четвертая неделя - 7-11'!G36)/4</f>
        <v>57.8828</v>
      </c>
      <c r="H40" s="197">
        <f>('Первая неделя - 7-11'!H47+'Вторая неделя - 7-11'!H35+'Третья неделя - 7-11'!H37+'Четвертая неделя - 7-11'!H36)/4</f>
        <v>58.2875</v>
      </c>
      <c r="I40" s="198">
        <f>('Первая неделя - 7-11'!I47+'Вторая неделя - 7-11'!I35+'Третья неделя - 7-11'!I37+'Четвертая неделя - 7-11'!I36)/4</f>
        <v>250.03585</v>
      </c>
      <c r="J40" s="314">
        <f>('Первая неделя - 7-11'!J47+'Вторая неделя - 7-11'!J35+'Третья неделя - 7-11'!J37+'Четвертая неделя - 7-11'!J36)/4</f>
        <v>1760.9323499999998</v>
      </c>
      <c r="K40" s="300"/>
      <c r="L40" s="301"/>
      <c r="M40" s="301"/>
      <c r="N40" s="302"/>
      <c r="O40" s="305"/>
      <c r="P40" s="301"/>
      <c r="Q40" s="301"/>
      <c r="R40" s="302"/>
    </row>
    <row r="41" spans="1:18" ht="14.25" thickBot="1">
      <c r="A41" s="165"/>
      <c r="B41" s="192"/>
      <c r="C41" s="167" t="s">
        <v>97</v>
      </c>
      <c r="D41" s="193"/>
      <c r="E41" s="189"/>
      <c r="F41" s="170"/>
      <c r="G41" s="194">
        <f>(G40-G37)*100/G37</f>
        <v>0.22995670995671538</v>
      </c>
      <c r="H41" s="194">
        <f>(H40-H37)*100/H37</f>
        <v>-1.6244725738396601</v>
      </c>
      <c r="I41" s="194">
        <f>(I40-I37)*100/I37</f>
        <v>-0.48324378109452315</v>
      </c>
      <c r="J41" s="194">
        <f>(J40-J37)*100/J37</f>
        <v>-0.08894468085107433</v>
      </c>
      <c r="K41" s="306"/>
      <c r="L41" s="307"/>
      <c r="M41" s="307"/>
      <c r="N41" s="308"/>
      <c r="O41" s="309"/>
      <c r="P41" s="307"/>
      <c r="Q41" s="307"/>
      <c r="R41" s="308"/>
    </row>
    <row r="43" spans="3:10" ht="12.75">
      <c r="C43" s="315"/>
      <c r="G43" s="3"/>
      <c r="H43" s="3"/>
      <c r="I43" s="3"/>
      <c r="J43" s="3"/>
    </row>
  </sheetData>
  <sheetProtection/>
  <mergeCells count="15">
    <mergeCell ref="J2:J3"/>
    <mergeCell ref="K2:N2"/>
    <mergeCell ref="O2:R2"/>
    <mergeCell ref="B2:B3"/>
    <mergeCell ref="C2:C3"/>
    <mergeCell ref="D2:D3"/>
    <mergeCell ref="E2:F2"/>
    <mergeCell ref="G2:I2"/>
    <mergeCell ref="C40:D40"/>
    <mergeCell ref="A4:R4"/>
    <mergeCell ref="A11:R11"/>
    <mergeCell ref="A35:R35"/>
    <mergeCell ref="A29:R29"/>
    <mergeCell ref="A23:R23"/>
    <mergeCell ref="A17:R17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Канцибер Ирина Григорьевна</cp:lastModifiedBy>
  <cp:lastPrinted>2016-05-17T04:54:02Z</cp:lastPrinted>
  <dcterms:created xsi:type="dcterms:W3CDTF">1996-10-08T23:32:33Z</dcterms:created>
  <dcterms:modified xsi:type="dcterms:W3CDTF">2016-06-26T22:40:29Z</dcterms:modified>
  <cp:category/>
  <cp:version/>
  <cp:contentType/>
  <cp:contentStatus/>
</cp:coreProperties>
</file>